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New Orleans" sheetId="2" r:id="rId5"/>
    <sheet name="Houma-Thibodaux" sheetId="3" r:id="rId6"/>
    <sheet name="Baton Rouge" sheetId="4" r:id="rId7"/>
    <sheet name="Lafayette" sheetId="5" r:id="rId8"/>
    <sheet name="Lake Charles" sheetId="6" r:id="rId9"/>
    <sheet name="Alexandria" sheetId="7" r:id="rId10"/>
    <sheet name="Shreveport" sheetId="8" r:id="rId11"/>
    <sheet name="Membership-Insurance Progress R" sheetId="9" r:id="rId12"/>
    <sheet name="185" sheetId="10" r:id="rId13"/>
    <sheet name="365" sheetId="11" r:id="rId14"/>
    <sheet name="1728" sheetId="12" r:id="rId15"/>
    <sheet name="1295-1" sheetId="13" r:id="rId16"/>
    <sheet name="SP7" sheetId="14" r:id="rId17"/>
    <sheet name="SafeEnviro" sheetId="15" r:id="rId18"/>
  </sheets>
</workbook>
</file>

<file path=xl/sharedStrings.xml><?xml version="1.0" encoding="utf-8"?>
<sst xmlns="http://schemas.openxmlformats.org/spreadsheetml/2006/main" uniqueCount="1760">
  <si>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</si>
  <si>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</si>
  <si>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</si>
  <si>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</si>
  <si>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New Orleans</t>
  </si>
  <si>
    <t>Table 1</t>
  </si>
  <si>
    <t>Council
Report</t>
  </si>
  <si>
    <t>District</t>
  </si>
  <si>
    <t>Council
City</t>
  </si>
  <si>
    <t xml:space="preserve">Membership as of 7/1 </t>
  </si>
  <si>
    <r>
      <rPr>
        <b val="1"/>
        <sz val="12"/>
        <color indexed="8"/>
        <rFont val="Arial"/>
      </rPr>
      <t xml:space="preserve">Member
</t>
    </r>
    <r>
      <rPr>
        <b val="1"/>
        <sz val="12"/>
        <color indexed="8"/>
        <rFont val="Arial"/>
      </rPr>
      <t xml:space="preserve">Quota
</t>
    </r>
    <r>
      <rPr>
        <b val="1"/>
        <sz val="10"/>
        <color indexed="8"/>
        <rFont val="Arial"/>
      </rPr>
      <t>(McGivney Award)</t>
    </r>
  </si>
  <si>
    <t>Gain</t>
  </si>
  <si>
    <t>Loss</t>
  </si>
  <si>
    <t>Net</t>
  </si>
  <si>
    <t>New
Member
%</t>
  </si>
  <si>
    <r>
      <rPr>
        <b val="1"/>
        <sz val="12"/>
        <color indexed="8"/>
        <rFont val="Arial"/>
      </rPr>
      <t xml:space="preserve">Insurance
</t>
    </r>
    <r>
      <rPr>
        <b val="1"/>
        <sz val="12"/>
        <color indexed="8"/>
        <rFont val="Arial"/>
      </rPr>
      <t xml:space="preserve">Quota
</t>
    </r>
    <r>
      <rPr>
        <b val="1"/>
        <sz val="10"/>
        <color indexed="8"/>
        <rFont val="Arial"/>
      </rPr>
      <t>(Founder's Award)</t>
    </r>
  </si>
  <si>
    <t>Insurance
%</t>
  </si>
  <si>
    <r>
      <rPr>
        <b val="1"/>
        <sz val="12"/>
        <color indexed="8"/>
        <rFont val="Arial"/>
      </rPr>
      <t xml:space="preserve">Program
</t>
    </r>
    <r>
      <rPr>
        <b val="1"/>
        <sz val="12"/>
        <color indexed="8"/>
        <rFont val="Arial"/>
      </rPr>
      <t xml:space="preserve">Personnel
</t>
    </r>
    <r>
      <rPr>
        <b val="1"/>
        <sz val="12"/>
        <color indexed="8"/>
        <rFont val="Arial"/>
      </rPr>
      <t xml:space="preserve">Report
</t>
    </r>
    <r>
      <rPr>
        <b val="1"/>
        <sz val="10"/>
        <color indexed="8"/>
        <rFont val="Arial"/>
      </rPr>
      <t>Due 08/01/19</t>
    </r>
  </si>
  <si>
    <r>
      <rPr>
        <b val="1"/>
        <sz val="12"/>
        <color indexed="8"/>
        <rFont val="Arial"/>
      </rPr>
      <t xml:space="preserve">Annual
</t>
    </r>
    <r>
      <rPr>
        <b val="1"/>
        <sz val="12"/>
        <color indexed="8"/>
        <rFont val="Arial"/>
      </rPr>
      <t xml:space="preserve">Survey of
</t>
    </r>
    <r>
      <rPr>
        <b val="1"/>
        <sz val="12"/>
        <color indexed="8"/>
        <rFont val="Arial"/>
      </rPr>
      <t xml:space="preserve">Fraternal
</t>
    </r>
    <r>
      <rPr>
        <b val="1"/>
        <sz val="12"/>
        <color indexed="8"/>
        <rFont val="Arial"/>
      </rPr>
      <t xml:space="preserve">Activity
</t>
    </r>
    <r>
      <rPr>
        <b val="1"/>
        <sz val="10"/>
        <color indexed="8"/>
        <rFont val="Arial"/>
      </rPr>
      <t>Due 01/31/20</t>
    </r>
  </si>
  <si>
    <r>
      <rPr>
        <b val="1"/>
        <sz val="12"/>
        <color indexed="8"/>
        <rFont val="Arial"/>
      </rPr>
      <t xml:space="preserve">Columbian
</t>
    </r>
    <r>
      <rPr>
        <b val="1"/>
        <sz val="12"/>
        <color indexed="8"/>
        <rFont val="Arial"/>
      </rPr>
      <t xml:space="preserve">Award
</t>
    </r>
    <r>
      <rPr>
        <b val="1"/>
        <sz val="10"/>
        <color indexed="8"/>
        <rFont val="Arial"/>
      </rPr>
      <t>Due 06/30/20</t>
    </r>
  </si>
  <si>
    <t>Safe Environment
Praesidium's Armatus®</t>
  </si>
  <si>
    <r>
      <rPr>
        <b val="1"/>
        <sz val="12"/>
        <color indexed="8"/>
        <rFont val="Arial"/>
      </rPr>
      <t xml:space="preserve">Officers
</t>
    </r>
    <r>
      <rPr>
        <b val="1"/>
        <sz val="12"/>
        <color indexed="8"/>
        <rFont val="Arial"/>
      </rPr>
      <t xml:space="preserve">Chosen
</t>
    </r>
    <r>
      <rPr>
        <b val="1"/>
        <sz val="12"/>
        <color indexed="8"/>
        <rFont val="Arial"/>
      </rPr>
      <t xml:space="preserve">Report
</t>
    </r>
    <r>
      <rPr>
        <b val="1"/>
        <sz val="10"/>
        <color indexed="8"/>
        <rFont val="Arial"/>
      </rPr>
      <t>Due 07/01/19</t>
    </r>
  </si>
  <si>
    <r>
      <rPr>
        <b val="1"/>
        <sz val="12"/>
        <color indexed="8"/>
        <rFont val="Arial"/>
      </rPr>
      <t>Semi Annual Council Audit-</t>
    </r>
    <r>
      <rPr>
        <b val="1"/>
        <i val="1"/>
        <sz val="12"/>
        <color indexed="8"/>
        <rFont val="Arial"/>
      </rPr>
      <t xml:space="preserve"> </t>
    </r>
    <r>
      <rPr>
        <b val="1"/>
        <sz val="10"/>
        <color indexed="14"/>
        <rFont val="Arial"/>
      </rPr>
      <t>Councils Current on Reporting</t>
    </r>
  </si>
  <si>
    <r>
      <rPr>
        <b val="1"/>
        <i val="1"/>
        <sz val="12"/>
        <color indexed="15"/>
        <rFont val="Arial"/>
      </rPr>
      <t>10-29-2019</t>
    </r>
  </si>
  <si>
    <t>Star Council Requirments</t>
  </si>
  <si>
    <t>#365</t>
  </si>
  <si>
    <t>#1728</t>
  </si>
  <si>
    <t>#SP7</t>
  </si>
  <si>
    <t>Grand Knight (501)</t>
  </si>
  <si>
    <t>Program Director (511)</t>
  </si>
  <si>
    <t>Community Director (514)</t>
  </si>
  <si>
    <t>Family Director (519)</t>
  </si>
  <si>
    <t>#185</t>
  </si>
  <si>
    <t>#1295</t>
  </si>
  <si>
    <r>
      <rPr>
        <sz val="10"/>
        <color indexed="8"/>
        <rFont val="Arial"/>
      </rPr>
      <t>001</t>
    </r>
  </si>
  <si>
    <r>
      <rPr>
        <sz val="9"/>
        <color indexed="8"/>
        <rFont val="Arial"/>
      </rPr>
      <t>New Orleans</t>
    </r>
  </si>
  <si>
    <t>x</t>
  </si>
  <si>
    <t>No</t>
  </si>
  <si>
    <t>No Record</t>
  </si>
  <si>
    <t>Yes</t>
  </si>
  <si>
    <r>
      <rPr>
        <sz val="9"/>
        <color indexed="8"/>
        <rFont val="Arial"/>
      </rPr>
      <t>Chalmette</t>
    </r>
  </si>
  <si>
    <r>
      <rPr>
        <sz val="9"/>
        <color indexed="8"/>
        <rFont val="Arial"/>
      </rPr>
      <t>Violet</t>
    </r>
  </si>
  <si>
    <r>
      <rPr>
        <sz val="9"/>
        <color indexed="8"/>
        <rFont val="Arial"/>
      </rPr>
      <t>Metairie</t>
    </r>
  </si>
  <si>
    <r>
      <rPr>
        <sz val="10"/>
        <color indexed="8"/>
        <rFont val="Arial"/>
      </rPr>
      <t>002</t>
    </r>
  </si>
  <si>
    <r>
      <rPr>
        <sz val="10"/>
        <color indexed="8"/>
        <rFont val="Arial"/>
      </rPr>
      <t>003</t>
    </r>
  </si>
  <si>
    <r>
      <rPr>
        <sz val="10"/>
        <color indexed="8"/>
        <rFont val="Arial"/>
      </rPr>
      <t>004</t>
    </r>
  </si>
  <si>
    <r>
      <rPr>
        <sz val="9"/>
        <color indexed="8"/>
        <rFont val="Arial"/>
      </rPr>
      <t>Barataria</t>
    </r>
  </si>
  <si>
    <r>
      <rPr>
        <sz val="9"/>
        <color indexed="8"/>
        <rFont val="Arial"/>
      </rPr>
      <t>Harvey</t>
    </r>
  </si>
  <si>
    <r>
      <rPr>
        <sz val="9"/>
        <color indexed="8"/>
        <rFont val="Arial"/>
      </rPr>
      <t>Marrero</t>
    </r>
  </si>
  <si>
    <r>
      <rPr>
        <sz val="10"/>
        <color indexed="8"/>
        <rFont val="Arial"/>
      </rPr>
      <t>005</t>
    </r>
  </si>
  <si>
    <r>
      <rPr>
        <sz val="9"/>
        <color indexed="8"/>
        <rFont val="Arial"/>
      </rPr>
      <t>Harahan</t>
    </r>
  </si>
  <si>
    <r>
      <rPr>
        <sz val="10"/>
        <color indexed="8"/>
        <rFont val="Arial"/>
      </rPr>
      <t>006</t>
    </r>
  </si>
  <si>
    <r>
      <rPr>
        <sz val="9"/>
        <color indexed="8"/>
        <rFont val="Arial"/>
      </rPr>
      <t>Kenner</t>
    </r>
  </si>
  <si>
    <r>
      <rPr>
        <sz val="9"/>
        <color indexed="8"/>
        <rFont val="Arial"/>
      </rPr>
      <t>River  Ridge</t>
    </r>
  </si>
  <si>
    <r>
      <rPr>
        <sz val="10"/>
        <color indexed="8"/>
        <rFont val="Arial"/>
      </rPr>
      <t>007</t>
    </r>
  </si>
  <si>
    <r>
      <rPr>
        <sz val="9"/>
        <color indexed="8"/>
        <rFont val="Arial"/>
      </rPr>
      <t>Reserve</t>
    </r>
  </si>
  <si>
    <r>
      <rPr>
        <sz val="9"/>
        <color indexed="8"/>
        <rFont val="Arial"/>
      </rPr>
      <t>Norco</t>
    </r>
  </si>
  <si>
    <r>
      <rPr>
        <sz val="9"/>
        <color indexed="8"/>
        <rFont val="Arial"/>
      </rPr>
      <t>La Place</t>
    </r>
  </si>
  <si>
    <r>
      <rPr>
        <sz val="10"/>
        <color indexed="8"/>
        <rFont val="Arial"/>
      </rPr>
      <t>008</t>
    </r>
  </si>
  <si>
    <r>
      <rPr>
        <sz val="9"/>
        <color indexed="8"/>
        <rFont val="Arial"/>
      </rPr>
      <t>Algiers</t>
    </r>
  </si>
  <si>
    <r>
      <rPr>
        <sz val="9"/>
        <color indexed="8"/>
        <rFont val="Arial"/>
      </rPr>
      <t>Gretna</t>
    </r>
  </si>
  <si>
    <r>
      <rPr>
        <sz val="9"/>
        <color indexed="8"/>
        <rFont val="Arial"/>
      </rPr>
      <t>Belle Chasse</t>
    </r>
  </si>
  <si>
    <r>
      <rPr>
        <sz val="9"/>
        <color indexed="8"/>
        <rFont val="Arial"/>
      </rPr>
      <t>Gretna-Terrytown</t>
    </r>
  </si>
  <si>
    <r>
      <rPr>
        <sz val="9"/>
        <color indexed="8"/>
        <rFont val="Arial"/>
      </rPr>
      <t>Port Sulphur</t>
    </r>
  </si>
  <si>
    <r>
      <rPr>
        <sz val="10"/>
        <color indexed="8"/>
        <rFont val="Arial"/>
      </rPr>
      <t>009</t>
    </r>
  </si>
  <si>
    <r>
      <rPr>
        <sz val="10"/>
        <color indexed="8"/>
        <rFont val="Arial"/>
      </rPr>
      <t>010</t>
    </r>
  </si>
  <si>
    <r>
      <rPr>
        <sz val="9"/>
        <color indexed="8"/>
        <rFont val="Arial"/>
      </rPr>
      <t>Jefferson Parish</t>
    </r>
  </si>
  <si>
    <r>
      <rPr>
        <sz val="10"/>
        <color indexed="8"/>
        <rFont val="Arial"/>
      </rPr>
      <t>011</t>
    </r>
  </si>
  <si>
    <r>
      <rPr>
        <sz val="9"/>
        <color indexed="8"/>
        <rFont val="Arial"/>
      </rPr>
      <t>Luling</t>
    </r>
  </si>
  <si>
    <r>
      <rPr>
        <sz val="9"/>
        <color indexed="8"/>
        <rFont val="Arial"/>
      </rPr>
      <t>Westwego</t>
    </r>
  </si>
  <si>
    <r>
      <rPr>
        <sz val="9"/>
        <color indexed="8"/>
        <rFont val="Arial"/>
      </rPr>
      <t>Avondale</t>
    </r>
  </si>
  <si>
    <r>
      <rPr>
        <sz val="9"/>
        <color indexed="8"/>
        <rFont val="Arial"/>
      </rPr>
      <t>Waggaman</t>
    </r>
  </si>
  <si>
    <r>
      <rPr>
        <sz val="10"/>
        <color indexed="8"/>
        <rFont val="Arial"/>
      </rPr>
      <t>012</t>
    </r>
  </si>
  <si>
    <r>
      <rPr>
        <sz val="9"/>
        <color indexed="8"/>
        <rFont val="Arial"/>
      </rPr>
      <t>Slidell</t>
    </r>
  </si>
  <si>
    <r>
      <rPr>
        <sz val="9"/>
        <color indexed="8"/>
        <rFont val="Arial"/>
      </rPr>
      <t>Lacombe</t>
    </r>
  </si>
  <si>
    <r>
      <rPr>
        <sz val="9"/>
        <color indexed="8"/>
        <rFont val="Arial"/>
      </rPr>
      <t>Pearl River</t>
    </r>
  </si>
  <si>
    <r>
      <rPr>
        <sz val="10"/>
        <color indexed="8"/>
        <rFont val="Arial"/>
      </rPr>
      <t>013</t>
    </r>
  </si>
  <si>
    <r>
      <rPr>
        <sz val="9"/>
        <color indexed="8"/>
        <rFont val="Arial"/>
      </rPr>
      <t>Bogalusa</t>
    </r>
  </si>
  <si>
    <r>
      <rPr>
        <sz val="9"/>
        <color indexed="8"/>
        <rFont val="Arial"/>
      </rPr>
      <t>Covington</t>
    </r>
  </si>
  <si>
    <r>
      <rPr>
        <sz val="9"/>
        <color indexed="8"/>
        <rFont val="Arial"/>
      </rPr>
      <t>Folsom</t>
    </r>
  </si>
  <si>
    <r>
      <rPr>
        <sz val="9"/>
        <color indexed="8"/>
        <rFont val="Arial"/>
      </rPr>
      <t>Franklinton</t>
    </r>
  </si>
  <si>
    <r>
      <rPr>
        <sz val="9"/>
        <color indexed="8"/>
        <rFont val="Arial"/>
      </rPr>
      <t>Abita Springs</t>
    </r>
  </si>
  <si>
    <r>
      <rPr>
        <sz val="10"/>
        <color indexed="8"/>
        <rFont val="Arial"/>
      </rPr>
      <t>014</t>
    </r>
  </si>
  <si>
    <r>
      <rPr>
        <sz val="9"/>
        <color indexed="8"/>
        <rFont val="Arial"/>
      </rPr>
      <t>Mandeville</t>
    </r>
  </si>
  <si>
    <r>
      <rPr>
        <sz val="9"/>
        <color indexed="8"/>
        <rFont val="Arial"/>
      </rPr>
      <t>Madisonville</t>
    </r>
  </si>
  <si>
    <r>
      <rPr>
        <sz val="9"/>
        <color indexed="8"/>
        <rFont val="Arial"/>
      </rPr>
      <t>Saint Benedict</t>
    </r>
  </si>
  <si>
    <t xml:space="preserve"> Councils</t>
  </si>
  <si>
    <t>State</t>
  </si>
  <si>
    <t>Total Quota</t>
  </si>
  <si>
    <t>Intake</t>
  </si>
  <si>
    <t>Membership</t>
  </si>
  <si>
    <t>Insurance</t>
  </si>
  <si>
    <t>Form 365</t>
  </si>
  <si>
    <t>Form 1728</t>
  </si>
  <si>
    <t>Form SP7</t>
  </si>
  <si>
    <t>GK</t>
  </si>
  <si>
    <t>PD</t>
  </si>
  <si>
    <t>CD</t>
  </si>
  <si>
    <t>FD</t>
  </si>
  <si>
    <t>Form 185</t>
  </si>
  <si>
    <t>Form 1295</t>
  </si>
  <si>
    <t>No report received for This Fraternal Year</t>
  </si>
  <si>
    <t>Council is Currently SUSPENDED</t>
  </si>
  <si>
    <t>Star Council</t>
  </si>
  <si>
    <t>Form Fulfilled x</t>
  </si>
  <si>
    <t>NO</t>
  </si>
  <si>
    <t>Role is non compliant in Safe Environment</t>
  </si>
  <si>
    <t xml:space="preserve">Role is not filled or not on Record for Safe Environment </t>
  </si>
  <si>
    <t>YES</t>
  </si>
  <si>
    <t xml:space="preserve">Role is Compliant Safe Envrionment </t>
  </si>
  <si>
    <t>Houma-Thibodaux</t>
  </si>
  <si>
    <r>
      <rPr>
        <sz val="10"/>
        <color indexed="8"/>
        <rFont val="Arial"/>
      </rPr>
      <t>015</t>
    </r>
  </si>
  <si>
    <r>
      <rPr>
        <sz val="9"/>
        <color indexed="8"/>
        <rFont val="Arial"/>
      </rPr>
      <t>Lockport</t>
    </r>
  </si>
  <si>
    <r>
      <rPr>
        <sz val="9"/>
        <color indexed="8"/>
        <rFont val="Arial"/>
      </rPr>
      <t>Cut Off</t>
    </r>
  </si>
  <si>
    <r>
      <rPr>
        <sz val="9"/>
        <color indexed="8"/>
        <rFont val="Arial"/>
      </rPr>
      <t>Mathews</t>
    </r>
  </si>
  <si>
    <r>
      <rPr>
        <sz val="9"/>
        <color indexed="8"/>
        <rFont val="Arial"/>
      </rPr>
      <t>Larose</t>
    </r>
  </si>
  <si>
    <r>
      <rPr>
        <sz val="9"/>
        <color indexed="8"/>
        <rFont val="Arial"/>
      </rPr>
      <t>Golden Meadow</t>
    </r>
  </si>
  <si>
    <r>
      <rPr>
        <sz val="10"/>
        <color indexed="8"/>
        <rFont val="Arial"/>
      </rPr>
      <t>016</t>
    </r>
  </si>
  <si>
    <r>
      <rPr>
        <sz val="9"/>
        <color indexed="8"/>
        <rFont val="Arial"/>
      </rPr>
      <t>Houma</t>
    </r>
  </si>
  <si>
    <r>
      <rPr>
        <sz val="9"/>
        <color indexed="8"/>
        <rFont val="Arial"/>
      </rPr>
      <t>Dulac</t>
    </r>
  </si>
  <si>
    <r>
      <rPr>
        <sz val="10"/>
        <color indexed="8"/>
        <rFont val="Arial"/>
      </rPr>
      <t>017</t>
    </r>
  </si>
  <si>
    <r>
      <rPr>
        <sz val="9"/>
        <color indexed="8"/>
        <rFont val="Arial"/>
      </rPr>
      <t>Chauvin</t>
    </r>
  </si>
  <si>
    <r>
      <rPr>
        <sz val="9"/>
        <color indexed="8"/>
        <rFont val="Arial"/>
      </rPr>
      <t>Pointe Aux Chenes</t>
    </r>
  </si>
  <si>
    <r>
      <rPr>
        <sz val="9"/>
        <color indexed="8"/>
        <rFont val="Arial"/>
      </rPr>
      <t>Theriot</t>
    </r>
  </si>
  <si>
    <r>
      <rPr>
        <sz val="9"/>
        <color indexed="8"/>
        <rFont val="Arial"/>
      </rPr>
      <t>Bourg</t>
    </r>
  </si>
  <si>
    <r>
      <rPr>
        <sz val="10"/>
        <color indexed="8"/>
        <rFont val="Arial"/>
      </rPr>
      <t>018</t>
    </r>
  </si>
  <si>
    <r>
      <rPr>
        <sz val="9"/>
        <color indexed="8"/>
        <rFont val="Arial"/>
      </rPr>
      <t>Thibodaux</t>
    </r>
  </si>
  <si>
    <r>
      <rPr>
        <sz val="9"/>
        <color indexed="8"/>
        <rFont val="Arial"/>
      </rPr>
      <t>Chackbay</t>
    </r>
  </si>
  <si>
    <r>
      <rPr>
        <sz val="9"/>
        <color indexed="8"/>
        <rFont val="Arial"/>
      </rPr>
      <t>Kraemer</t>
    </r>
  </si>
  <si>
    <r>
      <rPr>
        <sz val="10"/>
        <color indexed="8"/>
        <rFont val="Arial"/>
      </rPr>
      <t>019</t>
    </r>
  </si>
  <si>
    <r>
      <rPr>
        <sz val="9"/>
        <color indexed="8"/>
        <rFont val="Arial"/>
      </rPr>
      <t>Bayou Blue</t>
    </r>
  </si>
  <si>
    <r>
      <rPr>
        <sz val="10"/>
        <color indexed="8"/>
        <rFont val="Arial"/>
      </rPr>
      <t>020</t>
    </r>
  </si>
  <si>
    <r>
      <rPr>
        <sz val="9"/>
        <color indexed="8"/>
        <rFont val="Arial"/>
      </rPr>
      <t>Raceland</t>
    </r>
  </si>
  <si>
    <r>
      <rPr>
        <sz val="9"/>
        <color indexed="8"/>
        <rFont val="Arial"/>
      </rPr>
      <t>St Charles</t>
    </r>
  </si>
  <si>
    <r>
      <rPr>
        <sz val="9"/>
        <color indexed="8"/>
        <rFont val="Arial"/>
      </rPr>
      <t>Schriever</t>
    </r>
  </si>
  <si>
    <r>
      <rPr>
        <sz val="10"/>
        <color indexed="8"/>
        <rFont val="Arial"/>
      </rPr>
      <t>021</t>
    </r>
  </si>
  <si>
    <r>
      <rPr>
        <sz val="9"/>
        <color indexed="8"/>
        <rFont val="Arial"/>
      </rPr>
      <t>Morgan City</t>
    </r>
  </si>
  <si>
    <r>
      <rPr>
        <sz val="9"/>
        <color indexed="8"/>
        <rFont val="Arial"/>
      </rPr>
      <t>Amelia</t>
    </r>
  </si>
  <si>
    <t>Baton Rouge</t>
  </si>
  <si>
    <r>
      <rPr>
        <sz val="10"/>
        <color indexed="8"/>
        <rFont val="Arial"/>
      </rPr>
      <t>022</t>
    </r>
  </si>
  <si>
    <r>
      <rPr>
        <sz val="9"/>
        <color indexed="8"/>
        <rFont val="Arial"/>
      </rPr>
      <t>Hammond</t>
    </r>
  </si>
  <si>
    <r>
      <rPr>
        <sz val="9"/>
        <color indexed="8"/>
        <rFont val="Arial"/>
      </rPr>
      <t>Ponchatoula</t>
    </r>
  </si>
  <si>
    <r>
      <rPr>
        <sz val="9"/>
        <color indexed="8"/>
        <rFont val="Arial"/>
      </rPr>
      <t>Independence</t>
    </r>
  </si>
  <si>
    <r>
      <rPr>
        <sz val="9"/>
        <color indexed="8"/>
        <rFont val="Arial"/>
      </rPr>
      <t>Albany</t>
    </r>
  </si>
  <si>
    <r>
      <rPr>
        <sz val="9"/>
        <color indexed="8"/>
        <rFont val="Arial"/>
      </rPr>
      <t>Amite</t>
    </r>
  </si>
  <si>
    <r>
      <rPr>
        <sz val="9"/>
        <color indexed="8"/>
        <rFont val="Arial"/>
      </rPr>
      <t>Tickfaw</t>
    </r>
  </si>
  <si>
    <r>
      <rPr>
        <sz val="10"/>
        <color indexed="8"/>
        <rFont val="Arial"/>
      </rPr>
      <t>023</t>
    </r>
  </si>
  <si>
    <r>
      <rPr>
        <sz val="9"/>
        <color indexed="8"/>
        <rFont val="Arial"/>
      </rPr>
      <t>Donaldsonville</t>
    </r>
  </si>
  <si>
    <r>
      <rPr>
        <sz val="9"/>
        <color indexed="8"/>
        <rFont val="Arial"/>
      </rPr>
      <t>Napoleonville</t>
    </r>
  </si>
  <si>
    <r>
      <rPr>
        <sz val="9"/>
        <color indexed="8"/>
        <rFont val="Arial"/>
      </rPr>
      <t>Pierre Part</t>
    </r>
  </si>
  <si>
    <r>
      <rPr>
        <sz val="9"/>
        <color indexed="8"/>
        <rFont val="Arial"/>
      </rPr>
      <t>Belle Rose</t>
    </r>
  </si>
  <si>
    <r>
      <rPr>
        <sz val="9"/>
        <color indexed="8"/>
        <rFont val="Arial"/>
      </rPr>
      <t>Labadieville</t>
    </r>
  </si>
  <si>
    <r>
      <rPr>
        <sz val="10"/>
        <color indexed="8"/>
        <rFont val="Arial"/>
      </rPr>
      <t>024</t>
    </r>
  </si>
  <si>
    <r>
      <rPr>
        <sz val="9"/>
        <color indexed="8"/>
        <rFont val="Arial"/>
      </rPr>
      <t>Plaquemine</t>
    </r>
  </si>
  <si>
    <r>
      <rPr>
        <sz val="9"/>
        <color indexed="8"/>
        <rFont val="Arial"/>
      </rPr>
      <t>Port Allen</t>
    </r>
  </si>
  <si>
    <r>
      <rPr>
        <sz val="9"/>
        <color indexed="8"/>
        <rFont val="Arial"/>
      </rPr>
      <t>Bayou Pigeon</t>
    </r>
  </si>
  <si>
    <r>
      <rPr>
        <sz val="9"/>
        <color indexed="8"/>
        <rFont val="Arial"/>
      </rPr>
      <t>Brusly</t>
    </r>
  </si>
  <si>
    <r>
      <rPr>
        <sz val="9"/>
        <color indexed="8"/>
        <rFont val="Arial"/>
      </rPr>
      <t>Grosse Tete</t>
    </r>
  </si>
  <si>
    <r>
      <rPr>
        <sz val="10"/>
        <color indexed="8"/>
        <rFont val="Arial"/>
      </rPr>
      <t>025</t>
    </r>
  </si>
  <si>
    <r>
      <rPr>
        <sz val="9"/>
        <color indexed="8"/>
        <rFont val="Arial"/>
      </rPr>
      <t>Prairieville</t>
    </r>
  </si>
  <si>
    <r>
      <rPr>
        <sz val="9"/>
        <color indexed="8"/>
        <rFont val="Arial"/>
      </rPr>
      <t>St Gabriel</t>
    </r>
  </si>
  <si>
    <r>
      <rPr>
        <sz val="9"/>
        <color indexed="8"/>
        <rFont val="Arial"/>
      </rPr>
      <t>St Amant</t>
    </r>
  </si>
  <si>
    <r>
      <rPr>
        <sz val="9"/>
        <color indexed="8"/>
        <rFont val="Arial"/>
      </rPr>
      <t>Gonzales</t>
    </r>
  </si>
  <si>
    <r>
      <rPr>
        <sz val="10"/>
        <color indexed="8"/>
        <rFont val="Arial"/>
      </rPr>
      <t>026</t>
    </r>
  </si>
  <si>
    <r>
      <rPr>
        <sz val="9"/>
        <color indexed="8"/>
        <rFont val="Arial"/>
      </rPr>
      <t>Vacherie</t>
    </r>
  </si>
  <si>
    <r>
      <rPr>
        <sz val="9"/>
        <color indexed="8"/>
        <rFont val="Arial"/>
      </rPr>
      <t>Gramercy</t>
    </r>
  </si>
  <si>
    <r>
      <rPr>
        <sz val="9"/>
        <color indexed="8"/>
        <rFont val="Arial"/>
      </rPr>
      <t>French Settlement</t>
    </r>
  </si>
  <si>
    <r>
      <rPr>
        <sz val="9"/>
        <color indexed="8"/>
        <rFont val="Arial"/>
      </rPr>
      <t>Baton Rouge</t>
    </r>
  </si>
  <si>
    <r>
      <rPr>
        <sz val="10"/>
        <color indexed="8"/>
        <rFont val="Arial"/>
      </rPr>
      <t>027</t>
    </r>
  </si>
  <si>
    <r>
      <rPr>
        <sz val="9"/>
        <color indexed="8"/>
        <rFont val="Arial"/>
      </rPr>
      <t>New Roads</t>
    </r>
  </si>
  <si>
    <r>
      <rPr>
        <sz val="9"/>
        <color indexed="8"/>
        <rFont val="Arial"/>
      </rPr>
      <t>Morganza</t>
    </r>
  </si>
  <si>
    <r>
      <rPr>
        <sz val="9"/>
        <color indexed="8"/>
        <rFont val="Arial"/>
      </rPr>
      <t>St Francisville</t>
    </r>
  </si>
  <si>
    <r>
      <rPr>
        <sz val="9"/>
        <color indexed="8"/>
        <rFont val="Arial"/>
      </rPr>
      <t>Livonia</t>
    </r>
  </si>
  <si>
    <r>
      <rPr>
        <sz val="9"/>
        <color indexed="8"/>
        <rFont val="Arial"/>
      </rPr>
      <t>Lakeland</t>
    </r>
  </si>
  <si>
    <r>
      <rPr>
        <sz val="10"/>
        <color indexed="8"/>
        <rFont val="Arial"/>
      </rPr>
      <t>028</t>
    </r>
  </si>
  <si>
    <r>
      <rPr>
        <sz val="10"/>
        <color indexed="8"/>
        <rFont val="Arial"/>
      </rPr>
      <t>029</t>
    </r>
  </si>
  <si>
    <r>
      <rPr>
        <sz val="9"/>
        <color indexed="8"/>
        <rFont val="Arial"/>
      </rPr>
      <t>Baker-Zachary</t>
    </r>
  </si>
  <si>
    <r>
      <rPr>
        <sz val="9"/>
        <color indexed="8"/>
        <rFont val="Arial"/>
      </rPr>
      <t>Denham Springs</t>
    </r>
  </si>
  <si>
    <r>
      <rPr>
        <sz val="9"/>
        <color indexed="8"/>
        <rFont val="Arial"/>
      </rPr>
      <t>Zachary</t>
    </r>
  </si>
  <si>
    <r>
      <rPr>
        <sz val="10"/>
        <color indexed="8"/>
        <rFont val="Arial"/>
      </rPr>
      <t>030</t>
    </r>
  </si>
  <si>
    <t>Lafayette</t>
  </si>
  <si>
    <r>
      <rPr>
        <sz val="10"/>
        <color indexed="8"/>
        <rFont val="Arial"/>
      </rPr>
      <t>031</t>
    </r>
  </si>
  <si>
    <r>
      <rPr>
        <sz val="9"/>
        <color indexed="8"/>
        <rFont val="Arial"/>
      </rPr>
      <t>Franklin</t>
    </r>
  </si>
  <si>
    <r>
      <rPr>
        <sz val="9"/>
        <color indexed="8"/>
        <rFont val="Arial"/>
      </rPr>
      <t>Patterson</t>
    </r>
  </si>
  <si>
    <r>
      <rPr>
        <sz val="9"/>
        <color indexed="8"/>
        <rFont val="Arial"/>
      </rPr>
      <t>Centerville</t>
    </r>
  </si>
  <si>
    <r>
      <rPr>
        <sz val="9"/>
        <color indexed="8"/>
        <rFont val="Arial"/>
      </rPr>
      <t>Bayou Vista</t>
    </r>
  </si>
  <si>
    <r>
      <rPr>
        <sz val="9"/>
        <color indexed="8"/>
        <rFont val="Arial"/>
      </rPr>
      <t>Baldwin Chartn</t>
    </r>
  </si>
  <si>
    <r>
      <rPr>
        <sz val="9"/>
        <color indexed="8"/>
        <rFont val="Arial"/>
      </rPr>
      <t>Berwick</t>
    </r>
  </si>
  <si>
    <r>
      <rPr>
        <sz val="10"/>
        <color indexed="8"/>
        <rFont val="Arial"/>
      </rPr>
      <t>032</t>
    </r>
  </si>
  <si>
    <r>
      <rPr>
        <sz val="9"/>
        <color indexed="8"/>
        <rFont val="Arial"/>
      </rPr>
      <t>New Iberia</t>
    </r>
  </si>
  <si>
    <r>
      <rPr>
        <sz val="9"/>
        <color indexed="8"/>
        <rFont val="Arial"/>
      </rPr>
      <t>Loreauville</t>
    </r>
  </si>
  <si>
    <r>
      <rPr>
        <sz val="10"/>
        <color indexed="8"/>
        <rFont val="Arial"/>
      </rPr>
      <t>033</t>
    </r>
  </si>
  <si>
    <r>
      <rPr>
        <sz val="9"/>
        <color indexed="8"/>
        <rFont val="Arial"/>
      </rPr>
      <t>Jeanerette</t>
    </r>
  </si>
  <si>
    <r>
      <rPr>
        <sz val="9"/>
        <color indexed="8"/>
        <rFont val="Arial"/>
      </rPr>
      <t>Lydia</t>
    </r>
  </si>
  <si>
    <r>
      <rPr>
        <sz val="9"/>
        <color indexed="8"/>
        <rFont val="Arial"/>
      </rPr>
      <t>Coteau Holmes</t>
    </r>
  </si>
  <si>
    <r>
      <rPr>
        <sz val="10"/>
        <color indexed="8"/>
        <rFont val="Arial"/>
      </rPr>
      <t>034</t>
    </r>
  </si>
  <si>
    <r>
      <rPr>
        <sz val="9"/>
        <color indexed="8"/>
        <rFont val="Arial"/>
      </rPr>
      <t>St Martinville</t>
    </r>
  </si>
  <si>
    <r>
      <rPr>
        <sz val="9"/>
        <color indexed="8"/>
        <rFont val="Arial"/>
      </rPr>
      <t>Breaux Bridge</t>
    </r>
  </si>
  <si>
    <r>
      <rPr>
        <sz val="9"/>
        <color indexed="8"/>
        <rFont val="Arial"/>
      </rPr>
      <t>Cecilia</t>
    </r>
  </si>
  <si>
    <r>
      <rPr>
        <sz val="9"/>
        <color indexed="8"/>
        <rFont val="Arial"/>
      </rPr>
      <t>Parks</t>
    </r>
  </si>
  <si>
    <r>
      <rPr>
        <sz val="9"/>
        <color indexed="8"/>
        <rFont val="Arial"/>
      </rPr>
      <t>10824</t>
    </r>
  </si>
  <si>
    <r>
      <rPr>
        <sz val="9"/>
        <color indexed="8"/>
        <rFont val="Arial"/>
      </rPr>
      <t>Henderson</t>
    </r>
  </si>
  <si>
    <r>
      <rPr>
        <sz val="10"/>
        <color indexed="8"/>
        <rFont val="Arial"/>
      </rPr>
      <t>035</t>
    </r>
  </si>
  <si>
    <r>
      <rPr>
        <sz val="9"/>
        <color indexed="8"/>
        <rFont val="Arial"/>
      </rPr>
      <t>Duson</t>
    </r>
  </si>
  <si>
    <r>
      <rPr>
        <sz val="10"/>
        <color indexed="8"/>
        <rFont val="Arial"/>
      </rPr>
      <t>036</t>
    </r>
  </si>
  <si>
    <r>
      <rPr>
        <sz val="9"/>
        <color indexed="8"/>
        <rFont val="Arial"/>
      </rPr>
      <t>Abbeville</t>
    </r>
  </si>
  <si>
    <r>
      <rPr>
        <sz val="9"/>
        <color indexed="8"/>
        <rFont val="Arial"/>
      </rPr>
      <t>Kaplan</t>
    </r>
  </si>
  <si>
    <r>
      <rPr>
        <sz val="9"/>
        <color indexed="8"/>
        <rFont val="Arial"/>
      </rPr>
      <t>Erath</t>
    </r>
  </si>
  <si>
    <r>
      <rPr>
        <sz val="9"/>
        <color indexed="8"/>
        <rFont val="Arial"/>
      </rPr>
      <t>Delcambre</t>
    </r>
  </si>
  <si>
    <r>
      <rPr>
        <sz val="9"/>
        <color indexed="8"/>
        <rFont val="Arial"/>
      </rPr>
      <t>Cow Island</t>
    </r>
  </si>
  <si>
    <r>
      <rPr>
        <sz val="10"/>
        <color indexed="8"/>
        <rFont val="Arial"/>
      </rPr>
      <t>037</t>
    </r>
  </si>
  <si>
    <r>
      <rPr>
        <sz val="9"/>
        <color indexed="8"/>
        <rFont val="Arial"/>
      </rPr>
      <t>Youngsville</t>
    </r>
  </si>
  <si>
    <r>
      <rPr>
        <sz val="9"/>
        <color indexed="8"/>
        <rFont val="Arial"/>
      </rPr>
      <t>Broussard</t>
    </r>
  </si>
  <si>
    <r>
      <rPr>
        <sz val="9"/>
        <color indexed="8"/>
        <rFont val="Arial"/>
      </rPr>
      <t>Lafayette</t>
    </r>
  </si>
  <si>
    <r>
      <rPr>
        <sz val="10"/>
        <color indexed="8"/>
        <rFont val="Arial"/>
      </rPr>
      <t>038</t>
    </r>
  </si>
  <si>
    <r>
      <rPr>
        <sz val="9"/>
        <color indexed="8"/>
        <rFont val="Arial"/>
      </rPr>
      <t>Rayne</t>
    </r>
  </si>
  <si>
    <r>
      <rPr>
        <sz val="9"/>
        <color indexed="8"/>
        <rFont val="Arial"/>
      </rPr>
      <t>Mire</t>
    </r>
  </si>
  <si>
    <r>
      <rPr>
        <sz val="9"/>
        <color indexed="8"/>
        <rFont val="Arial"/>
      </rPr>
      <t>Milton</t>
    </r>
  </si>
  <si>
    <r>
      <rPr>
        <sz val="10"/>
        <color indexed="8"/>
        <rFont val="Arial"/>
      </rPr>
      <t>039</t>
    </r>
  </si>
  <si>
    <r>
      <rPr>
        <sz val="9"/>
        <color indexed="8"/>
        <rFont val="Arial"/>
      </rPr>
      <t>Scott</t>
    </r>
  </si>
  <si>
    <r>
      <rPr>
        <sz val="9"/>
        <color indexed="8"/>
        <rFont val="Arial"/>
      </rPr>
      <t>Carencro</t>
    </r>
  </si>
  <si>
    <r>
      <rPr>
        <sz val="10"/>
        <color indexed="8"/>
        <rFont val="Arial"/>
      </rPr>
      <t>040</t>
    </r>
  </si>
  <si>
    <r>
      <rPr>
        <sz val="9"/>
        <color indexed="8"/>
        <rFont val="Arial"/>
      </rPr>
      <t>Maurice</t>
    </r>
  </si>
  <si>
    <r>
      <rPr>
        <sz val="9"/>
        <color indexed="8"/>
        <rFont val="Arial"/>
      </rPr>
      <t>Leroy</t>
    </r>
  </si>
  <si>
    <r>
      <rPr>
        <sz val="10"/>
        <color indexed="8"/>
        <rFont val="Arial"/>
      </rPr>
      <t>041</t>
    </r>
  </si>
  <si>
    <r>
      <rPr>
        <sz val="9"/>
        <color indexed="8"/>
        <rFont val="Arial"/>
      </rPr>
      <t>Opelousas</t>
    </r>
  </si>
  <si>
    <r>
      <rPr>
        <sz val="9"/>
        <color indexed="8"/>
        <rFont val="Arial"/>
      </rPr>
      <t>Port Barre</t>
    </r>
  </si>
  <si>
    <r>
      <rPr>
        <sz val="9"/>
        <color indexed="8"/>
        <rFont val="Arial"/>
      </rPr>
      <t>Arnaudville</t>
    </r>
  </si>
  <si>
    <r>
      <rPr>
        <sz val="9"/>
        <color indexed="8"/>
        <rFont val="Arial"/>
      </rPr>
      <t>Leonville</t>
    </r>
  </si>
  <si>
    <r>
      <rPr>
        <sz val="10"/>
        <color indexed="8"/>
        <rFont val="Arial"/>
      </rPr>
      <t>042</t>
    </r>
  </si>
  <si>
    <r>
      <rPr>
        <sz val="9"/>
        <color indexed="8"/>
        <rFont val="Arial"/>
      </rPr>
      <t>Lawtell</t>
    </r>
  </si>
  <si>
    <r>
      <rPr>
        <sz val="9"/>
        <color indexed="8"/>
        <rFont val="Arial"/>
      </rPr>
      <t>Eunice</t>
    </r>
  </si>
  <si>
    <r>
      <rPr>
        <sz val="9"/>
        <color indexed="8"/>
        <rFont val="Arial"/>
      </rPr>
      <t>Basile</t>
    </r>
  </si>
  <si>
    <r>
      <rPr>
        <sz val="9"/>
        <color indexed="8"/>
        <rFont val="Arial"/>
      </rPr>
      <t>Duralde</t>
    </r>
  </si>
  <si>
    <r>
      <rPr>
        <sz val="10"/>
        <color indexed="8"/>
        <rFont val="Arial"/>
      </rPr>
      <t>043</t>
    </r>
  </si>
  <si>
    <r>
      <rPr>
        <sz val="9"/>
        <color indexed="8"/>
        <rFont val="Arial"/>
      </rPr>
      <t>Washington</t>
    </r>
  </si>
  <si>
    <r>
      <rPr>
        <sz val="9"/>
        <color indexed="8"/>
        <rFont val="Arial"/>
      </rPr>
      <t>Iota</t>
    </r>
  </si>
  <si>
    <r>
      <rPr>
        <sz val="9"/>
        <color indexed="8"/>
        <rFont val="Arial"/>
      </rPr>
      <t>Chataignier</t>
    </r>
  </si>
  <si>
    <r>
      <rPr>
        <sz val="9"/>
        <color indexed="8"/>
        <rFont val="Arial"/>
      </rPr>
      <t>Morse</t>
    </r>
  </si>
  <si>
    <r>
      <rPr>
        <sz val="9"/>
        <color indexed="8"/>
        <rFont val="Arial"/>
      </rPr>
      <t>Richard</t>
    </r>
  </si>
  <si>
    <r>
      <rPr>
        <sz val="9"/>
        <color indexed="8"/>
        <rFont val="Arial"/>
      </rPr>
      <t>Grand Prairie</t>
    </r>
  </si>
  <si>
    <r>
      <rPr>
        <sz val="9"/>
        <color indexed="8"/>
        <rFont val="Arial"/>
      </rPr>
      <t>Mermentau</t>
    </r>
  </si>
  <si>
    <r>
      <rPr>
        <sz val="10"/>
        <color indexed="8"/>
        <rFont val="Arial"/>
      </rPr>
      <t>044</t>
    </r>
  </si>
  <si>
    <r>
      <rPr>
        <sz val="9"/>
        <color indexed="8"/>
        <rFont val="Arial"/>
      </rPr>
      <t>Gueydan</t>
    </r>
  </si>
  <si>
    <r>
      <rPr>
        <sz val="9"/>
        <color indexed="8"/>
        <rFont val="Arial"/>
      </rPr>
      <t>Estherwood</t>
    </r>
  </si>
  <si>
    <r>
      <rPr>
        <sz val="9"/>
        <color indexed="8"/>
        <rFont val="Arial"/>
      </rPr>
      <t>Evangeline</t>
    </r>
  </si>
  <si>
    <r>
      <rPr>
        <sz val="9"/>
        <color indexed="8"/>
        <rFont val="Arial"/>
      </rPr>
      <t>Crowley</t>
    </r>
  </si>
  <si>
    <r>
      <rPr>
        <sz val="9"/>
        <color indexed="8"/>
        <rFont val="Arial"/>
      </rPr>
      <t>Egan</t>
    </r>
  </si>
  <si>
    <r>
      <rPr>
        <sz val="9"/>
        <color indexed="8"/>
        <rFont val="Arial"/>
      </rPr>
      <t>Mowata</t>
    </r>
  </si>
  <si>
    <r>
      <rPr>
        <sz val="10"/>
        <color indexed="8"/>
        <rFont val="Arial"/>
      </rPr>
      <t>045</t>
    </r>
  </si>
  <si>
    <r>
      <rPr>
        <sz val="9"/>
        <color indexed="8"/>
        <rFont val="Arial"/>
      </rPr>
      <t>Ville Platte</t>
    </r>
  </si>
  <si>
    <r>
      <rPr>
        <sz val="9"/>
        <color indexed="8"/>
        <rFont val="Arial"/>
      </rPr>
      <t>Church Point</t>
    </r>
  </si>
  <si>
    <r>
      <rPr>
        <sz val="9"/>
        <color indexed="8"/>
        <rFont val="Arial"/>
      </rPr>
      <t>Mamou</t>
    </r>
  </si>
  <si>
    <r>
      <rPr>
        <sz val="9"/>
        <color indexed="8"/>
        <rFont val="Arial"/>
      </rPr>
      <t>Pine Prairie</t>
    </r>
  </si>
  <si>
    <r>
      <rPr>
        <sz val="9"/>
        <color indexed="8"/>
        <rFont val="Arial"/>
      </rPr>
      <t>Cankton</t>
    </r>
  </si>
  <si>
    <t>Lake Charles</t>
  </si>
  <si>
    <r>
      <rPr>
        <sz val="10"/>
        <color indexed="8"/>
        <rFont val="Arial"/>
      </rPr>
      <t>046</t>
    </r>
  </si>
  <si>
    <r>
      <rPr>
        <sz val="9"/>
        <color indexed="8"/>
        <rFont val="Arial"/>
      </rPr>
      <t>Kinder</t>
    </r>
  </si>
  <si>
    <r>
      <rPr>
        <sz val="9"/>
        <color indexed="8"/>
        <rFont val="Arial"/>
      </rPr>
      <t>Oberlin</t>
    </r>
  </si>
  <si>
    <r>
      <rPr>
        <sz val="9"/>
        <color indexed="8"/>
        <rFont val="Arial"/>
      </rPr>
      <t>Oakdale</t>
    </r>
  </si>
  <si>
    <r>
      <rPr>
        <sz val="9"/>
        <color indexed="8"/>
        <rFont val="Arial"/>
      </rPr>
      <t>Deridder</t>
    </r>
  </si>
  <si>
    <r>
      <rPr>
        <sz val="9"/>
        <color indexed="8"/>
        <rFont val="Arial"/>
      </rPr>
      <t>Ragley</t>
    </r>
  </si>
  <si>
    <r>
      <rPr>
        <sz val="10"/>
        <color indexed="8"/>
        <rFont val="Arial"/>
      </rPr>
      <t>047</t>
    </r>
  </si>
  <si>
    <r>
      <rPr>
        <sz val="9"/>
        <color indexed="8"/>
        <rFont val="Arial"/>
      </rPr>
      <t>Iowa</t>
    </r>
  </si>
  <si>
    <r>
      <rPr>
        <sz val="9"/>
        <color indexed="8"/>
        <rFont val="Arial"/>
      </rPr>
      <t>Creole</t>
    </r>
  </si>
  <si>
    <r>
      <rPr>
        <sz val="9"/>
        <color indexed="8"/>
        <rFont val="Arial"/>
      </rPr>
      <t>Bell City</t>
    </r>
  </si>
  <si>
    <r>
      <rPr>
        <sz val="9"/>
        <color indexed="8"/>
        <rFont val="Arial"/>
      </rPr>
      <t>Cameron</t>
    </r>
  </si>
  <si>
    <r>
      <rPr>
        <sz val="9"/>
        <color indexed="8"/>
        <rFont val="Arial"/>
      </rPr>
      <t>Grand Chenier</t>
    </r>
  </si>
  <si>
    <r>
      <rPr>
        <sz val="9"/>
        <color indexed="8"/>
        <rFont val="Arial"/>
      </rPr>
      <t>Lacassine</t>
    </r>
  </si>
  <si>
    <r>
      <rPr>
        <sz val="9"/>
        <color indexed="8"/>
        <rFont val="Arial"/>
      </rPr>
      <t>Grand Lake Sweet Lake</t>
    </r>
  </si>
  <si>
    <r>
      <rPr>
        <sz val="10"/>
        <color indexed="8"/>
        <rFont val="Arial"/>
      </rPr>
      <t>048</t>
    </r>
  </si>
  <si>
    <r>
      <rPr>
        <sz val="9"/>
        <color indexed="8"/>
        <rFont val="Arial"/>
      </rPr>
      <t>Lake Charles</t>
    </r>
  </si>
  <si>
    <r>
      <rPr>
        <sz val="9"/>
        <color indexed="8"/>
        <rFont val="Arial"/>
      </rPr>
      <t>Moss Bluff</t>
    </r>
  </si>
  <si>
    <r>
      <rPr>
        <sz val="9"/>
        <color indexed="8"/>
        <rFont val="Arial"/>
      </rPr>
      <t>Fenton</t>
    </r>
  </si>
  <si>
    <r>
      <rPr>
        <sz val="10"/>
        <color indexed="8"/>
        <rFont val="Arial"/>
      </rPr>
      <t>049</t>
    </r>
  </si>
  <si>
    <r>
      <rPr>
        <sz val="9"/>
        <color indexed="8"/>
        <rFont val="Arial"/>
      </rPr>
      <t>Westlake</t>
    </r>
  </si>
  <si>
    <r>
      <rPr>
        <sz val="9"/>
        <color indexed="8"/>
        <rFont val="Arial"/>
      </rPr>
      <t>Vinton</t>
    </r>
  </si>
  <si>
    <r>
      <rPr>
        <sz val="9"/>
        <color indexed="8"/>
        <rFont val="Arial"/>
      </rPr>
      <t>De Quincy</t>
    </r>
  </si>
  <si>
    <r>
      <rPr>
        <sz val="9"/>
        <color indexed="8"/>
        <rFont val="Arial"/>
      </rPr>
      <t>Sulphur</t>
    </r>
  </si>
  <si>
    <r>
      <rPr>
        <sz val="9"/>
        <color indexed="8"/>
        <rFont val="Arial"/>
      </rPr>
      <t>Jennings</t>
    </r>
  </si>
  <si>
    <r>
      <rPr>
        <sz val="9"/>
        <color indexed="8"/>
        <rFont val="Arial"/>
      </rPr>
      <t>Welsh</t>
    </r>
  </si>
  <si>
    <r>
      <rPr>
        <sz val="9"/>
        <color indexed="8"/>
        <rFont val="Arial"/>
      </rPr>
      <t>Lake Arthur</t>
    </r>
  </si>
  <si>
    <r>
      <rPr>
        <sz val="9"/>
        <color indexed="8"/>
        <rFont val="Arial"/>
      </rPr>
      <t>Elton</t>
    </r>
  </si>
  <si>
    <r>
      <rPr>
        <sz val="9"/>
        <color indexed="8"/>
        <rFont val="Arial"/>
      </rPr>
      <t>Hathaway</t>
    </r>
  </si>
  <si>
    <r>
      <rPr>
        <sz val="10"/>
        <color indexed="8"/>
        <rFont val="Arial"/>
      </rPr>
      <t>051</t>
    </r>
  </si>
  <si>
    <r>
      <rPr>
        <sz val="9"/>
        <color indexed="8"/>
        <rFont val="Arial"/>
      </rPr>
      <t>Carlyss</t>
    </r>
  </si>
  <si>
    <r>
      <rPr>
        <sz val="9"/>
        <color indexed="8"/>
        <rFont val="Arial"/>
      </rPr>
      <t>Maplewood</t>
    </r>
  </si>
  <si>
    <r>
      <rPr>
        <sz val="9"/>
        <color indexed="8"/>
        <rFont val="Arial"/>
      </rPr>
      <t>Johnson Bayou &amp; Holly Beach</t>
    </r>
  </si>
  <si>
    <r>
      <rPr>
        <sz val="9"/>
        <color indexed="8"/>
        <rFont val="Arial"/>
      </rPr>
      <t>Hackberry</t>
    </r>
  </si>
  <si>
    <t>Alexandria</t>
  </si>
  <si>
    <r>
      <rPr>
        <sz val="10"/>
        <color indexed="8"/>
        <rFont val="Arial"/>
      </rPr>
      <t>052</t>
    </r>
  </si>
  <si>
    <r>
      <rPr>
        <sz val="9"/>
        <color indexed="8"/>
        <rFont val="Arial"/>
      </rPr>
      <t>Tioga</t>
    </r>
  </si>
  <si>
    <r>
      <rPr>
        <sz val="9"/>
        <color indexed="8"/>
        <rFont val="Arial"/>
      </rPr>
      <t>Lecompte</t>
    </r>
  </si>
  <si>
    <r>
      <rPr>
        <sz val="9"/>
        <color indexed="8"/>
        <rFont val="Arial"/>
      </rPr>
      <t>Kolin</t>
    </r>
  </si>
  <si>
    <r>
      <rPr>
        <sz val="9"/>
        <color indexed="8"/>
        <rFont val="Arial"/>
      </rPr>
      <t>Pineville</t>
    </r>
  </si>
  <si>
    <r>
      <rPr>
        <sz val="9"/>
        <color indexed="8"/>
        <rFont val="Arial"/>
      </rPr>
      <t>Fishville</t>
    </r>
  </si>
  <si>
    <r>
      <rPr>
        <sz val="10"/>
        <color indexed="8"/>
        <rFont val="Arial"/>
      </rPr>
      <t>053</t>
    </r>
  </si>
  <si>
    <r>
      <rPr>
        <sz val="9"/>
        <color indexed="8"/>
        <rFont val="Arial"/>
      </rPr>
      <t>Marksville</t>
    </r>
  </si>
  <si>
    <r>
      <rPr>
        <sz val="9"/>
        <color indexed="8"/>
        <rFont val="Arial"/>
      </rPr>
      <t>Bunkie</t>
    </r>
  </si>
  <si>
    <r>
      <rPr>
        <sz val="9"/>
        <color indexed="8"/>
        <rFont val="Arial"/>
      </rPr>
      <t>Hessmer</t>
    </r>
  </si>
  <si>
    <r>
      <rPr>
        <sz val="9"/>
        <color indexed="8"/>
        <rFont val="Arial"/>
      </rPr>
      <t>Belle Deau</t>
    </r>
  </si>
  <si>
    <r>
      <rPr>
        <sz val="9"/>
        <color indexed="8"/>
        <rFont val="Arial"/>
      </rPr>
      <t>Echo</t>
    </r>
  </si>
  <si>
    <r>
      <rPr>
        <sz val="9"/>
        <color indexed="8"/>
        <rFont val="Arial"/>
      </rPr>
      <t>Fifth Ward</t>
    </r>
  </si>
  <si>
    <r>
      <rPr>
        <sz val="10"/>
        <color indexed="8"/>
        <rFont val="Arial"/>
      </rPr>
      <t>054</t>
    </r>
  </si>
  <si>
    <r>
      <rPr>
        <sz val="9"/>
        <color indexed="8"/>
        <rFont val="Arial"/>
      </rPr>
      <t>Natchitoches</t>
    </r>
  </si>
  <si>
    <r>
      <rPr>
        <sz val="9"/>
        <color indexed="8"/>
        <rFont val="Arial"/>
      </rPr>
      <t>Leesville</t>
    </r>
  </si>
  <si>
    <r>
      <rPr>
        <sz val="9"/>
        <color indexed="8"/>
        <rFont val="Arial"/>
      </rPr>
      <t>Zwolle</t>
    </r>
  </si>
  <si>
    <r>
      <rPr>
        <sz val="9"/>
        <color indexed="8"/>
        <rFont val="Arial"/>
      </rPr>
      <t>Campti</t>
    </r>
  </si>
  <si>
    <r>
      <rPr>
        <sz val="9"/>
        <color indexed="8"/>
        <rFont val="Arial"/>
      </rPr>
      <t>Many</t>
    </r>
  </si>
  <si>
    <r>
      <rPr>
        <sz val="10"/>
        <color indexed="8"/>
        <rFont val="Arial"/>
      </rPr>
      <t>055</t>
    </r>
  </si>
  <si>
    <r>
      <rPr>
        <sz val="9"/>
        <color indexed="8"/>
        <rFont val="Arial"/>
      </rPr>
      <t>Krotz Springs</t>
    </r>
  </si>
  <si>
    <r>
      <rPr>
        <sz val="9"/>
        <color indexed="8"/>
        <rFont val="Arial"/>
      </rPr>
      <t>White Castle</t>
    </r>
  </si>
  <si>
    <r>
      <rPr>
        <sz val="9"/>
        <color indexed="8"/>
        <rFont val="Arial"/>
      </rPr>
      <t>Winnfield</t>
    </r>
  </si>
  <si>
    <r>
      <rPr>
        <sz val="10"/>
        <color indexed="8"/>
        <rFont val="Arial"/>
      </rPr>
      <t>056</t>
    </r>
  </si>
  <si>
    <r>
      <rPr>
        <sz val="9"/>
        <color indexed="8"/>
        <rFont val="Arial"/>
      </rPr>
      <t>Cottonport</t>
    </r>
  </si>
  <si>
    <r>
      <rPr>
        <sz val="9"/>
        <color indexed="8"/>
        <rFont val="Arial"/>
      </rPr>
      <t>Plaucheville</t>
    </r>
  </si>
  <si>
    <r>
      <rPr>
        <sz val="9"/>
        <color indexed="8"/>
        <rFont val="Arial"/>
      </rPr>
      <t>Moreauville</t>
    </r>
  </si>
  <si>
    <r>
      <rPr>
        <sz val="9"/>
        <color indexed="8"/>
        <rFont val="Arial"/>
      </rPr>
      <t>Mansura</t>
    </r>
  </si>
  <si>
    <r>
      <rPr>
        <sz val="9"/>
        <color indexed="8"/>
        <rFont val="Arial"/>
      </rPr>
      <t>Simmesport</t>
    </r>
  </si>
  <si>
    <r>
      <rPr>
        <sz val="9"/>
        <color indexed="8"/>
        <rFont val="Arial"/>
      </rPr>
      <t>Bordelonville</t>
    </r>
  </si>
  <si>
    <r>
      <rPr>
        <sz val="10"/>
        <color indexed="8"/>
        <rFont val="Arial"/>
      </rPr>
      <t>057</t>
    </r>
  </si>
  <si>
    <r>
      <rPr>
        <sz val="9"/>
        <color indexed="8"/>
        <rFont val="Arial"/>
      </rPr>
      <t>Alexandria</t>
    </r>
  </si>
  <si>
    <t>Shreveport</t>
  </si>
  <si>
    <r>
      <rPr>
        <sz val="10"/>
        <color indexed="8"/>
        <rFont val="Arial"/>
      </rPr>
      <t>058</t>
    </r>
  </si>
  <si>
    <r>
      <rPr>
        <sz val="9"/>
        <color indexed="8"/>
        <rFont val="Arial"/>
      </rPr>
      <t>Mansfield</t>
    </r>
  </si>
  <si>
    <r>
      <rPr>
        <sz val="9"/>
        <color indexed="8"/>
        <rFont val="Arial"/>
      </rPr>
      <t>Shreveport</t>
    </r>
  </si>
  <si>
    <r>
      <rPr>
        <sz val="9"/>
        <color indexed="8"/>
        <rFont val="Arial"/>
      </rPr>
      <t>Bossier City</t>
    </r>
  </si>
  <si>
    <r>
      <rPr>
        <sz val="10"/>
        <color indexed="8"/>
        <rFont val="Arial"/>
      </rPr>
      <t>059</t>
    </r>
  </si>
  <si>
    <r>
      <rPr>
        <sz val="9"/>
        <color indexed="8"/>
        <rFont val="Arial"/>
      </rPr>
      <t>Minden</t>
    </r>
  </si>
  <si>
    <r>
      <rPr>
        <sz val="9"/>
        <color indexed="8"/>
        <rFont val="Arial"/>
      </rPr>
      <t>Barksdale Afb</t>
    </r>
  </si>
  <si>
    <r>
      <rPr>
        <sz val="10"/>
        <color indexed="8"/>
        <rFont val="Arial"/>
      </rPr>
      <t>060</t>
    </r>
  </si>
  <si>
    <r>
      <rPr>
        <sz val="9"/>
        <color indexed="8"/>
        <rFont val="Arial"/>
      </rPr>
      <t>Monroe</t>
    </r>
  </si>
  <si>
    <r>
      <rPr>
        <sz val="9"/>
        <color indexed="8"/>
        <rFont val="Arial"/>
      </rPr>
      <t>West Monroe</t>
    </r>
  </si>
  <si>
    <r>
      <rPr>
        <sz val="10"/>
        <color indexed="8"/>
        <rFont val="Arial"/>
      </rPr>
      <t>061</t>
    </r>
  </si>
  <si>
    <r>
      <rPr>
        <sz val="9"/>
        <color indexed="8"/>
        <rFont val="Arial"/>
      </rPr>
      <t>Swartz</t>
    </r>
  </si>
  <si>
    <r>
      <rPr>
        <sz val="9"/>
        <color indexed="8"/>
        <rFont val="Arial"/>
      </rPr>
      <t>Oak Grove</t>
    </r>
  </si>
  <si>
    <r>
      <rPr>
        <sz val="9"/>
        <color indexed="8"/>
        <rFont val="Arial"/>
      </rPr>
      <t>Ruston</t>
    </r>
  </si>
  <si>
    <t>Membership-Insurance Progress R</t>
  </si>
  <si>
    <t>KNIGHTS OF COLUMBUS</t>
  </si>
  <si>
    <t>10-29-2019</t>
  </si>
  <si>
    <t>MEMBERSHIP-INSURANCE PROGRESS REPORT</t>
  </si>
  <si>
    <t>Jurisdiction: LA</t>
  </si>
  <si>
    <t>MEMBERSHIP</t>
  </si>
  <si>
    <t>INSURANCE</t>
  </si>
  <si>
    <t>QUOTA</t>
  </si>
  <si>
    <t>THIS MONTH</t>
  </si>
  <si>
    <t>YEAR TO DATE</t>
  </si>
  <si>
    <t>PERCENT</t>
  </si>
  <si>
    <t>COUNCIL</t>
  </si>
  <si>
    <t>DISTRICT</t>
  </si>
  <si>
    <t>LOCATION</t>
  </si>
  <si>
    <t>MEMBERSHIP
7/1</t>
  </si>
  <si>
    <t>GAIN</t>
  </si>
  <si>
    <t>LOSS</t>
  </si>
  <si>
    <t>NET</t>
  </si>
  <si>
    <t>Louisiana</t>
  </si>
  <si>
    <t>001</t>
  </si>
  <si>
    <t>Chalmette</t>
  </si>
  <si>
    <t>Violet</t>
  </si>
  <si>
    <t>Metairie</t>
  </si>
  <si>
    <t>002</t>
  </si>
  <si>
    <t>003</t>
  </si>
  <si>
    <t>004</t>
  </si>
  <si>
    <t>Barataria</t>
  </si>
  <si>
    <t>Harvey</t>
  </si>
  <si>
    <t>Marrero</t>
  </si>
  <si>
    <t>005</t>
  </si>
  <si>
    <t>Harahan</t>
  </si>
  <si>
    <t>006</t>
  </si>
  <si>
    <t>Kenner</t>
  </si>
  <si>
    <t>River  Ridge</t>
  </si>
  <si>
    <t>007</t>
  </si>
  <si>
    <t>Reserve</t>
  </si>
  <si>
    <t>Norco</t>
  </si>
  <si>
    <t>La Place</t>
  </si>
  <si>
    <t>008</t>
  </si>
  <si>
    <t>Algiers</t>
  </si>
  <si>
    <t>Gretna</t>
  </si>
  <si>
    <t>Belle Chasse</t>
  </si>
  <si>
    <t>Gretna-Terrytown</t>
  </si>
  <si>
    <t>Port Sulphur</t>
  </si>
  <si>
    <t>009</t>
  </si>
  <si>
    <t>010</t>
  </si>
  <si>
    <t>Jefferson Parish</t>
  </si>
  <si>
    <t>011</t>
  </si>
  <si>
    <t>Luling</t>
  </si>
  <si>
    <t>Westwego</t>
  </si>
  <si>
    <t>Avondale</t>
  </si>
  <si>
    <t>Waggaman</t>
  </si>
  <si>
    <t>012</t>
  </si>
  <si>
    <t>Slidell</t>
  </si>
  <si>
    <t>Lacombe</t>
  </si>
  <si>
    <t>Pearl River</t>
  </si>
  <si>
    <t>013</t>
  </si>
  <si>
    <t>Bogalusa</t>
  </si>
  <si>
    <t>Covington</t>
  </si>
  <si>
    <t>Folsom</t>
  </si>
  <si>
    <t>Franklinton</t>
  </si>
  <si>
    <t>Abita Springs</t>
  </si>
  <si>
    <t>014</t>
  </si>
  <si>
    <t>Mandeville</t>
  </si>
  <si>
    <t>Madisonville</t>
  </si>
  <si>
    <t>Saint Benedict</t>
  </si>
  <si>
    <t>015</t>
  </si>
  <si>
    <t>Lockport</t>
  </si>
  <si>
    <t>Cut Off</t>
  </si>
  <si>
    <t>Mathews</t>
  </si>
  <si>
    <t>Larose</t>
  </si>
  <si>
    <t>Golden Meadow</t>
  </si>
  <si>
    <t>016</t>
  </si>
  <si>
    <t>Houma</t>
  </si>
  <si>
    <t>Dulac</t>
  </si>
  <si>
    <t>017</t>
  </si>
  <si>
    <t>Chauvin</t>
  </si>
  <si>
    <t>Pointe Aux Chenes</t>
  </si>
  <si>
    <t>Theriot</t>
  </si>
  <si>
    <t>Bourg</t>
  </si>
  <si>
    <t>018</t>
  </si>
  <si>
    <t>Thibodaux</t>
  </si>
  <si>
    <t>Chackbay</t>
  </si>
  <si>
    <t>Kraemer</t>
  </si>
  <si>
    <t>019</t>
  </si>
  <si>
    <t>Bayou Blue</t>
  </si>
  <si>
    <t>020</t>
  </si>
  <si>
    <t>Raceland</t>
  </si>
  <si>
    <t>St Charles</t>
  </si>
  <si>
    <t>Schriever</t>
  </si>
  <si>
    <t>021</t>
  </si>
  <si>
    <t>Morgan City</t>
  </si>
  <si>
    <t>Amelia</t>
  </si>
  <si>
    <t>022</t>
  </si>
  <si>
    <t>Hammond</t>
  </si>
  <si>
    <t>Ponchatoula</t>
  </si>
  <si>
    <t>Independence</t>
  </si>
  <si>
    <t>Albany</t>
  </si>
  <si>
    <t>Amite</t>
  </si>
  <si>
    <t>Tickfaw</t>
  </si>
  <si>
    <t>023</t>
  </si>
  <si>
    <t>Donaldsonville</t>
  </si>
  <si>
    <t>Napoleonville</t>
  </si>
  <si>
    <t>Pierre Part</t>
  </si>
  <si>
    <t>Belle Rose</t>
  </si>
  <si>
    <t>Labadieville</t>
  </si>
  <si>
    <t>024</t>
  </si>
  <si>
    <t>Plaquemine</t>
  </si>
  <si>
    <t>Port Allen</t>
  </si>
  <si>
    <t>Bayou Pigeon</t>
  </si>
  <si>
    <t>Brusly</t>
  </si>
  <si>
    <t>Grosse Tete</t>
  </si>
  <si>
    <t>025</t>
  </si>
  <si>
    <t>Prairieville</t>
  </si>
  <si>
    <t>St Gabriel</t>
  </si>
  <si>
    <t>St Amant</t>
  </si>
  <si>
    <t>Gonzales</t>
  </si>
  <si>
    <t>026</t>
  </si>
  <si>
    <t>Vacherie</t>
  </si>
  <si>
    <t>Gramercy</t>
  </si>
  <si>
    <t>French Settlement</t>
  </si>
  <si>
    <t>027</t>
  </si>
  <si>
    <t>New Roads</t>
  </si>
  <si>
    <t>Morganza</t>
  </si>
  <si>
    <t>St Francisville</t>
  </si>
  <si>
    <t>Livonia</t>
  </si>
  <si>
    <t>Lakeland</t>
  </si>
  <si>
    <t>028</t>
  </si>
  <si>
    <t>029</t>
  </si>
  <si>
    <t>Baker-Zachary</t>
  </si>
  <si>
    <t>Denham Springs</t>
  </si>
  <si>
    <t>Zachary</t>
  </si>
  <si>
    <t>030</t>
  </si>
  <si>
    <t>031</t>
  </si>
  <si>
    <t>Franklin</t>
  </si>
  <si>
    <t>Patterson</t>
  </si>
  <si>
    <t>Centerville</t>
  </si>
  <si>
    <t>Bayou Vista</t>
  </si>
  <si>
    <t>Baldwin Chartn</t>
  </si>
  <si>
    <t>Berwick</t>
  </si>
  <si>
    <t>032</t>
  </si>
  <si>
    <t>New Iberia</t>
  </si>
  <si>
    <t>Loreauville</t>
  </si>
  <si>
    <t>033</t>
  </si>
  <si>
    <t>Jeanerette</t>
  </si>
  <si>
    <t>Lydia</t>
  </si>
  <si>
    <t>Coteau Holmes</t>
  </si>
  <si>
    <t>034</t>
  </si>
  <si>
    <t>St Martinville</t>
  </si>
  <si>
    <t>Breaux Bridge</t>
  </si>
  <si>
    <t>Cecilia</t>
  </si>
  <si>
    <t>Parks</t>
  </si>
  <si>
    <t>10824</t>
  </si>
  <si>
    <t>Henderson</t>
  </si>
  <si>
    <t>035</t>
  </si>
  <si>
    <t>Duson</t>
  </si>
  <si>
    <t>036</t>
  </si>
  <si>
    <t>Abbeville</t>
  </si>
  <si>
    <t>Kaplan</t>
  </si>
  <si>
    <t>Erath</t>
  </si>
  <si>
    <t>Delcambre</t>
  </si>
  <si>
    <t>Cow Island</t>
  </si>
  <si>
    <t>037</t>
  </si>
  <si>
    <t>Youngsville</t>
  </si>
  <si>
    <t>Broussard</t>
  </si>
  <si>
    <t>038</t>
  </si>
  <si>
    <t>Rayne</t>
  </si>
  <si>
    <t>Mire</t>
  </si>
  <si>
    <t>Milton</t>
  </si>
  <si>
    <t>039</t>
  </si>
  <si>
    <t>Carencro</t>
  </si>
  <si>
    <t>Scott</t>
  </si>
  <si>
    <t>040</t>
  </si>
  <si>
    <t>Maurice</t>
  </si>
  <si>
    <t>Leroy</t>
  </si>
  <si>
    <t>041</t>
  </si>
  <si>
    <t>Opelousas</t>
  </si>
  <si>
    <t>Port Barre</t>
  </si>
  <si>
    <t>Arnaudville</t>
  </si>
  <si>
    <t>Leonville</t>
  </si>
  <si>
    <t>042</t>
  </si>
  <si>
    <t>Eunice</t>
  </si>
  <si>
    <t>Basile</t>
  </si>
  <si>
    <t>Lawtell</t>
  </si>
  <si>
    <t>Duralde</t>
  </si>
  <si>
    <t>043</t>
  </si>
  <si>
    <t>Washington</t>
  </si>
  <si>
    <t>Iota</t>
  </si>
  <si>
    <t>Chataignier</t>
  </si>
  <si>
    <t>Morse</t>
  </si>
  <si>
    <t>Richard</t>
  </si>
  <si>
    <t>Grand Prairie</t>
  </si>
  <si>
    <t>Mermentau</t>
  </si>
  <si>
    <t>044</t>
  </si>
  <si>
    <t>Gueydan</t>
  </si>
  <si>
    <t>Estherwood</t>
  </si>
  <si>
    <t>Evangeline</t>
  </si>
  <si>
    <t>Crowley</t>
  </si>
  <si>
    <t>Egan</t>
  </si>
  <si>
    <t>Mowata</t>
  </si>
  <si>
    <t>045</t>
  </si>
  <si>
    <t>Ville Platte</t>
  </si>
  <si>
    <t>Church Point</t>
  </si>
  <si>
    <t>Mamou</t>
  </si>
  <si>
    <t>Pine Prairie</t>
  </si>
  <si>
    <t>Cankton</t>
  </si>
  <si>
    <t>046</t>
  </si>
  <si>
    <t>Kinder</t>
  </si>
  <si>
    <t>Oberlin</t>
  </si>
  <si>
    <t>Oakdale</t>
  </si>
  <si>
    <t>Deridder</t>
  </si>
  <si>
    <t>Ragley</t>
  </si>
  <si>
    <t>047</t>
  </si>
  <si>
    <t>Jennings</t>
  </si>
  <si>
    <t>Welsh</t>
  </si>
  <si>
    <t>Iowa</t>
  </si>
  <si>
    <t>Lake Arthur</t>
  </si>
  <si>
    <t>Creole</t>
  </si>
  <si>
    <t>Bell City</t>
  </si>
  <si>
    <t>Elton</t>
  </si>
  <si>
    <t>Hathaway</t>
  </si>
  <si>
    <t>Cameron</t>
  </si>
  <si>
    <t>Grand Chenier</t>
  </si>
  <si>
    <t>Lacassine</t>
  </si>
  <si>
    <t>Grand Lake Sweet Lake</t>
  </si>
  <si>
    <t>048</t>
  </si>
  <si>
    <t>Moss Bluff</t>
  </si>
  <si>
    <t>Fenton</t>
  </si>
  <si>
    <t>049</t>
  </si>
  <si>
    <t>Westlake</t>
  </si>
  <si>
    <t>Vinton</t>
  </si>
  <si>
    <t>De Quincy</t>
  </si>
  <si>
    <t>Sulphur</t>
  </si>
  <si>
    <t>051</t>
  </si>
  <si>
    <t>Carlyss</t>
  </si>
  <si>
    <t>Maplewood</t>
  </si>
  <si>
    <t>Johnson Bayou &amp; Holly Beach</t>
  </si>
  <si>
    <t>Hackberry</t>
  </si>
  <si>
    <t>052</t>
  </si>
  <si>
    <t>Tioga</t>
  </si>
  <si>
    <t>Lecompte</t>
  </si>
  <si>
    <t>Kolin</t>
  </si>
  <si>
    <t>Pineville</t>
  </si>
  <si>
    <t>Fishville</t>
  </si>
  <si>
    <t>053</t>
  </si>
  <si>
    <t>Marksville</t>
  </si>
  <si>
    <t>Bunkie</t>
  </si>
  <si>
    <t>Hessmer</t>
  </si>
  <si>
    <t>Belle Deau</t>
  </si>
  <si>
    <t>Echo</t>
  </si>
  <si>
    <t>Fifth Ward</t>
  </si>
  <si>
    <t>054</t>
  </si>
  <si>
    <t>Natchitoches</t>
  </si>
  <si>
    <t>Leesville</t>
  </si>
  <si>
    <t>Zwolle</t>
  </si>
  <si>
    <t>Campti</t>
  </si>
  <si>
    <t>Many</t>
  </si>
  <si>
    <t>055</t>
  </si>
  <si>
    <t>Krotz Springs</t>
  </si>
  <si>
    <t>White Castle</t>
  </si>
  <si>
    <t>Winnfield</t>
  </si>
  <si>
    <t>056</t>
  </si>
  <si>
    <t>Cottonport</t>
  </si>
  <si>
    <t>Plaucheville</t>
  </si>
  <si>
    <t>Moreauville</t>
  </si>
  <si>
    <t>Mansura</t>
  </si>
  <si>
    <t>Simmesport</t>
  </si>
  <si>
    <t>Bordelonville</t>
  </si>
  <si>
    <t>057</t>
  </si>
  <si>
    <t>058</t>
  </si>
  <si>
    <t>Mansfield</t>
  </si>
  <si>
    <t>Bossier City</t>
  </si>
  <si>
    <t>059</t>
  </si>
  <si>
    <t>Minden</t>
  </si>
  <si>
    <t>Barksdale Afb</t>
  </si>
  <si>
    <t>060</t>
  </si>
  <si>
    <t>Monroe</t>
  </si>
  <si>
    <t>West Monroe</t>
  </si>
  <si>
    <t>Swartz</t>
  </si>
  <si>
    <t>Ruston</t>
  </si>
  <si>
    <t>061</t>
  </si>
  <si>
    <t>Oak Grove</t>
  </si>
  <si>
    <t>Unassigned</t>
  </si>
  <si>
    <t>185</t>
  </si>
  <si>
    <t>ZSBMM241 COUNCILS NOT SUBMITTING REPORT OF OFFICERS CHOSEN FOR THE TERM</t>
  </si>
  <si>
    <t>F185</t>
  </si>
  <si>
    <t>10/28/2019 LOUISIANA PAGE 17</t>
  </si>
  <si>
    <t>TOTAL COUNCILS NOT REPORTING 63</t>
  </si>
  <si>
    <t>365</t>
  </si>
  <si>
    <t>ZSBMM241 COUNCILS NOT SUBMITTING SERVICE PROGRAM PERSONNEL REPORT</t>
  </si>
  <si>
    <t>F365</t>
  </si>
  <si>
    <t>10/28/2019 LOUISIANA PAGE 18</t>
  </si>
  <si>
    <t>TOTAL COUNCILS NOT REPORTING 95</t>
  </si>
  <si>
    <t>1728</t>
  </si>
  <si>
    <t>1295-1</t>
  </si>
  <si>
    <t xml:space="preserve">
ZSBMM275                                    DELINQUENT SEMI-ANNUAL COUNCIL AUDIT REPORTS                                  PAGE    41
RUN DATE:    10/28/2019                             FOR PERIOD ENDED 06/30/2019                                                     
                                                         DUE BY 08/15/2019                                                          
LOUISIANA                                                                                                                           </t>
  </si>
  <si>
    <t>Council Number</t>
  </si>
  <si>
    <t>Status</t>
  </si>
  <si>
    <t>City</t>
  </si>
  <si>
    <t>Last Report Filed Period</t>
  </si>
  <si>
    <t>Received</t>
  </si>
  <si>
    <t>A</t>
  </si>
  <si>
    <t>NEW ORLEANS</t>
  </si>
  <si>
    <t>12/31/2018</t>
  </si>
  <si>
    <t>04/04/2019</t>
  </si>
  <si>
    <t>PLAQUEMINE</t>
  </si>
  <si>
    <t>02/14/2019</t>
  </si>
  <si>
    <t>DONALDSONVILLE</t>
  </si>
  <si>
    <t>12/31/2015</t>
  </si>
  <si>
    <t>03/20/2016</t>
  </si>
  <si>
    <t>ALEXANDRIA</t>
  </si>
  <si>
    <t>06/30/2018</t>
  </si>
  <si>
    <t>08/20/2018</t>
  </si>
  <si>
    <t>LAFAYETTE</t>
  </si>
  <si>
    <t>MORGAN CITY</t>
  </si>
  <si>
    <t>06/30/2008</t>
  </si>
  <si>
    <t>10/31/2008</t>
  </si>
  <si>
    <t>EUNICE</t>
  </si>
  <si>
    <t>12/31/2014</t>
  </si>
  <si>
    <t>05/03/2015</t>
  </si>
  <si>
    <t>S</t>
  </si>
  <si>
    <t>WASHINGTON</t>
  </si>
  <si>
    <t>12/31/2004</t>
  </si>
  <si>
    <t>02/17/2005</t>
  </si>
  <si>
    <t>PLAUCHEVILLE</t>
  </si>
  <si>
    <t>01/28/2019</t>
  </si>
  <si>
    <t>BREAUX BRIDGE</t>
  </si>
  <si>
    <t>MANSFIELD</t>
  </si>
  <si>
    <t>06/30/2012</t>
  </si>
  <si>
    <t>08/21/2012</t>
  </si>
  <si>
    <t>MAMOU</t>
  </si>
  <si>
    <t>12/31/2011</t>
  </si>
  <si>
    <t>05/07/2012</t>
  </si>
  <si>
    <t>WELSH</t>
  </si>
  <si>
    <t>04/07/2019</t>
  </si>
  <si>
    <t>KAPLAN</t>
  </si>
  <si>
    <t>07/31/2018</t>
  </si>
  <si>
    <t>MOREAUVILLE</t>
  </si>
  <si>
    <t>02/20/2019</t>
  </si>
  <si>
    <t>IOTA</t>
  </si>
  <si>
    <t>CREOLE</t>
  </si>
  <si>
    <t>12/31/2016</t>
  </si>
  <si>
    <t>02/28/2017</t>
  </si>
  <si>
    <t>GUEYDAN</t>
  </si>
  <si>
    <t>08/19/2018</t>
  </si>
  <si>
    <t>COVINGTON</t>
  </si>
  <si>
    <t>02/26/2019</t>
  </si>
  <si>
    <t>CUT OFF</t>
  </si>
  <si>
    <t>01/18/2017</t>
  </si>
  <si>
    <t>BATON ROUGE</t>
  </si>
  <si>
    <t>02/28/2019</t>
  </si>
  <si>
    <t>KROTZ SPRINGS</t>
  </si>
  <si>
    <t>02/09/2016</t>
  </si>
  <si>
    <t>06/30/2017</t>
  </si>
  <si>
    <t>08/13/2017</t>
  </si>
  <si>
    <t>ELTON</t>
  </si>
  <si>
    <t>PORT BARRE</t>
  </si>
  <si>
    <t>ST GABRIEL</t>
  </si>
  <si>
    <t>HARAHAN</t>
  </si>
  <si>
    <t>07/15/2017</t>
  </si>
  <si>
    <t>DUSON</t>
  </si>
  <si>
    <t>12/31/2009</t>
  </si>
  <si>
    <t>03/08/2010</t>
  </si>
  <si>
    <t>JEFFERSON PARISH</t>
  </si>
  <si>
    <t>12/31/2013</t>
  </si>
  <si>
    <t>03/11/2014</t>
  </si>
  <si>
    <t>02/15/2019</t>
  </si>
  <si>
    <t>WHITE CASTLE</t>
  </si>
  <si>
    <t>ESTHERWOOD</t>
  </si>
  <si>
    <t>03/06/2012</t>
  </si>
  <si>
    <t>EVANGELINE</t>
  </si>
  <si>
    <t>06/30/2011</t>
  </si>
  <si>
    <t>10/25/2011</t>
  </si>
  <si>
    <t>PARKS</t>
  </si>
  <si>
    <t>02/22/2017</t>
  </si>
  <si>
    <t>LAKE CHARLES</t>
  </si>
  <si>
    <t>06/30/2016</t>
  </si>
  <si>
    <t>03/29/2017</t>
  </si>
  <si>
    <t>CHATAIGNIER</t>
  </si>
  <si>
    <t>06/30/2007</t>
  </si>
  <si>
    <t>09/18/2007</t>
  </si>
  <si>
    <t>NEW IBERIA</t>
  </si>
  <si>
    <t>06/30/2014</t>
  </si>
  <si>
    <t>08/14/2014</t>
  </si>
  <si>
    <t>DELCAMBRE</t>
  </si>
  <si>
    <t>05/23/2019</t>
  </si>
  <si>
    <t>METAIRIE</t>
  </si>
  <si>
    <t>09/27/2018</t>
  </si>
  <si>
    <t>CAMERON</t>
  </si>
  <si>
    <t>LAWTELL</t>
  </si>
  <si>
    <t>09/02/2014</t>
  </si>
  <si>
    <t>YOUNGSVILLE</t>
  </si>
  <si>
    <t>08/23/2018</t>
  </si>
  <si>
    <t>VINTON</t>
  </si>
  <si>
    <t>02/21/2019</t>
  </si>
  <si>
    <t>BAYOU VISTA</t>
  </si>
  <si>
    <t>08/22/2018</t>
  </si>
  <si>
    <t>MONROE</t>
  </si>
  <si>
    <t>AVONDALE</t>
  </si>
  <si>
    <t>06/30/2015</t>
  </si>
  <si>
    <t>08/06/2015</t>
  </si>
  <si>
    <t>ABBEVILLE</t>
  </si>
  <si>
    <t>08/31/2016</t>
  </si>
  <si>
    <t>FRENCH SETTLEMENT</t>
  </si>
  <si>
    <t>BALDWIN CHARTN</t>
  </si>
  <si>
    <t>05/01/2017</t>
  </si>
  <si>
    <t>EGAN</t>
  </si>
  <si>
    <t>08/30/2016</t>
  </si>
  <si>
    <t>BERWICK</t>
  </si>
  <si>
    <t>12/31/2002</t>
  </si>
  <si>
    <t>02/05/2003</t>
  </si>
  <si>
    <t>MIRE</t>
  </si>
  <si>
    <t>12/31/2017</t>
  </si>
  <si>
    <t>03/18/2018</t>
  </si>
  <si>
    <t>DULAC</t>
  </si>
  <si>
    <t>LIVONIA</t>
  </si>
  <si>
    <t>06/30/2000</t>
  </si>
  <si>
    <t>08/29/2000</t>
  </si>
  <si>
    <t>OAK GROVE</t>
  </si>
  <si>
    <t>06/30/2009</t>
  </si>
  <si>
    <t>08/05/2009</t>
  </si>
  <si>
    <t>MAPLEWOOD</t>
  </si>
  <si>
    <t>08/14/2017</t>
  </si>
  <si>
    <t>JOHNSON BAYOU &amp; HOLLY BEACH</t>
  </si>
  <si>
    <t>GRAND CHENIER</t>
  </si>
  <si>
    <t>CAMPTI</t>
  </si>
  <si>
    <t>08/24/2008</t>
  </si>
  <si>
    <t>MORSE</t>
  </si>
  <si>
    <t>02/18/2005</t>
  </si>
  <si>
    <t>PORT SULPHUR</t>
  </si>
  <si>
    <t>DE QUINCY</t>
  </si>
  <si>
    <t>03/31/2017</t>
  </si>
  <si>
    <t>SHREVEPORT</t>
  </si>
  <si>
    <t>08/19/2008</t>
  </si>
  <si>
    <t>THIBODAUX</t>
  </si>
  <si>
    <t>12/31/2006</t>
  </si>
  <si>
    <t>02/15/2007</t>
  </si>
  <si>
    <t>JENNINGS</t>
  </si>
  <si>
    <t>12/31/2019</t>
  </si>
  <si>
    <t>07/25/2019</t>
  </si>
  <si>
    <t>BELLE DEAU</t>
  </si>
  <si>
    <t>04/03/2018</t>
  </si>
  <si>
    <t>BAYOU PIGEON</t>
  </si>
  <si>
    <t>12/31/2012</t>
  </si>
  <si>
    <t>04/11/2013</t>
  </si>
  <si>
    <t>ECHO</t>
  </si>
  <si>
    <t>02/14/2018</t>
  </si>
  <si>
    <t>RICHARD</t>
  </si>
  <si>
    <t>12/31/2008</t>
  </si>
  <si>
    <t>11/19/2008</t>
  </si>
  <si>
    <t>GRAND PRAIRIE</t>
  </si>
  <si>
    <t>DURALDE</t>
  </si>
  <si>
    <t>09/24/2007</t>
  </si>
  <si>
    <t>SLIDELL</t>
  </si>
  <si>
    <t>WINNFIELD</t>
  </si>
  <si>
    <t>HARVEY</t>
  </si>
  <si>
    <t>10/22/2018</t>
  </si>
  <si>
    <t>12/31/2010</t>
  </si>
  <si>
    <t>04/15/2011</t>
  </si>
  <si>
    <t>FENTON</t>
  </si>
  <si>
    <t>08/15/2018</t>
  </si>
  <si>
    <t>03/27/2018</t>
  </si>
  <si>
    <t>SIMMESPORT</t>
  </si>
  <si>
    <t>05/31/2019</t>
  </si>
  <si>
    <t>LACOMBE</t>
  </si>
  <si>
    <t>MERMENTAU</t>
  </si>
  <si>
    <t>06/30/2006</t>
  </si>
  <si>
    <t>08/31/2006</t>
  </si>
  <si>
    <t>RUSTON</t>
  </si>
  <si>
    <t>04/02/2007</t>
  </si>
  <si>
    <t>HAMMOND</t>
  </si>
  <si>
    <t>TICKFAW</t>
  </si>
  <si>
    <t>02/23/2017</t>
  </si>
  <si>
    <t>COTEAU HOLMES</t>
  </si>
  <si>
    <t>COW ISLAND</t>
  </si>
  <si>
    <t>08/27/2014</t>
  </si>
  <si>
    <t>MOWATA</t>
  </si>
  <si>
    <t>09/29/2016</t>
  </si>
  <si>
    <t>HACKBERRY</t>
  </si>
  <si>
    <t>03/27/2019</t>
  </si>
  <si>
    <t>GROSSE TETE</t>
  </si>
  <si>
    <t>10/02/2017</t>
  </si>
  <si>
    <t>02/05/2018</t>
  </si>
  <si>
    <t>MILTON</t>
  </si>
  <si>
    <t>03/28/2019</t>
  </si>
  <si>
    <t>BORDELONVILLE</t>
  </si>
  <si>
    <t>08/15/2006</t>
  </si>
  <si>
    <t>06/12/2019</t>
  </si>
  <si>
    <t>NATCHITOCHES</t>
  </si>
  <si>
    <t>12/31/2005</t>
  </si>
  <si>
    <t>02/14/2006</t>
  </si>
  <si>
    <t>09/14/2018</t>
  </si>
  <si>
    <t>KENNER</t>
  </si>
  <si>
    <t>08/24/2015</t>
  </si>
  <si>
    <t>FISHVILLE</t>
  </si>
  <si>
    <t>12/28/2016</t>
  </si>
  <si>
    <t>MARRERO</t>
  </si>
  <si>
    <t>09/29/2015</t>
  </si>
  <si>
    <t>03/23/2017</t>
  </si>
  <si>
    <t>AMELIA</t>
  </si>
  <si>
    <t>PINEVILLE</t>
  </si>
  <si>
    <t>03/29/2015</t>
  </si>
  <si>
    <t>07/11/2019</t>
  </si>
  <si>
    <t>BOSSIER CITY</t>
  </si>
  <si>
    <t xml:space="preserve">      * LAST 2 REPORTS ARE DELINQUENT</t>
  </si>
  <si>
    <t>STATUS CODES:    A = ACTIVE    S = SUSPENSION    P = PENDING SUSPENSION</t>
  </si>
  <si>
    <t>SP7</t>
  </si>
  <si>
    <t>SafeEnviro</t>
  </si>
  <si>
    <t>US</t>
  </si>
  <si>
    <t>LA</t>
  </si>
  <si>
    <t>jurisdiction</t>
  </si>
  <si>
    <t>Youth Director (315)</t>
  </si>
  <si>
    <t>DELMAS C FORBES JR</t>
  </si>
  <si>
    <t>Compliant</t>
  </si>
  <si>
    <t>Community Director (306)</t>
  </si>
  <si>
    <t>MICHAEL A ABBATE SR</t>
  </si>
  <si>
    <t>Family Director (314)</t>
  </si>
  <si>
    <t>KEITH J GROS</t>
  </si>
  <si>
    <t>State Deputy (201)</t>
  </si>
  <si>
    <t>RENNAN J DUFFOUR</t>
  </si>
  <si>
    <t>State Advocate (205)</t>
  </si>
  <si>
    <t>ERIC R MILLER</t>
  </si>
  <si>
    <t>Program Director (302)</t>
  </si>
  <si>
    <t>MARK C CARVER</t>
  </si>
  <si>
    <t>council</t>
  </si>
  <si>
    <t>10080</t>
  </si>
  <si>
    <t>JEFFERY L RICHARDS</t>
  </si>
  <si>
    <t>JOHN R ALBAREZ</t>
  </si>
  <si>
    <t>NICHOLAS H SHELDEN</t>
  </si>
  <si>
    <t>JOHN E TROTH</t>
  </si>
  <si>
    <t>10176</t>
  </si>
  <si>
    <t>CHARLES F WARTELLE</t>
  </si>
  <si>
    <t>DAVID R LEBLANC</t>
  </si>
  <si>
    <t>ROBERT M SCHULTZ JR</t>
  </si>
  <si>
    <t>WILLIAM H ZIMMERMANN</t>
  </si>
  <si>
    <t>10178</t>
  </si>
  <si>
    <t>EDWIN J FRANCE JR</t>
  </si>
  <si>
    <t>GLENN D YOUNG</t>
  </si>
  <si>
    <t>JOSEPH M HANEWINKEL JR</t>
  </si>
  <si>
    <t>JOHN C GAETA</t>
  </si>
  <si>
    <t>10293</t>
  </si>
  <si>
    <t>CALVIN J BOURQUE</t>
  </si>
  <si>
    <t>BOBBY L GREEN</t>
  </si>
  <si>
    <t>RALPH J GAUBERT</t>
  </si>
  <si>
    <t>MATTHEW J FREDERICK</t>
  </si>
  <si>
    <t>Pending</t>
  </si>
  <si>
    <t>10349</t>
  </si>
  <si>
    <t>DALE P MELANCON</t>
  </si>
  <si>
    <t>Non-compliant</t>
  </si>
  <si>
    <t>KEVIN A AUCOIN</t>
  </si>
  <si>
    <t>10428</t>
  </si>
  <si>
    <t>FARREL G FONTENOT</t>
  </si>
  <si>
    <t>JEREMY S ORTEGO</t>
  </si>
  <si>
    <t>JOHN PATRICK LANDRENAU</t>
  </si>
  <si>
    <t>10455</t>
  </si>
  <si>
    <t>MARK S ADAMSKI</t>
  </si>
  <si>
    <t>KURT BROWNING</t>
  </si>
  <si>
    <t>10564</t>
  </si>
  <si>
    <t>TODD A VOISELLE</t>
  </si>
  <si>
    <t>10606</t>
  </si>
  <si>
    <t>KEITH P LANDRY</t>
  </si>
  <si>
    <t>DWAYNE M CEDOTAL</t>
  </si>
  <si>
    <t>10612</t>
  </si>
  <si>
    <t>KERVIN J VOISIN</t>
  </si>
  <si>
    <t>RONALD J GAUTREAUX</t>
  </si>
  <si>
    <t>RICHARD M NAQUIN</t>
  </si>
  <si>
    <t>DAVID P LEROUX</t>
  </si>
  <si>
    <t>10613</t>
  </si>
  <si>
    <t>JAMES C ROLFS</t>
  </si>
  <si>
    <t>10645</t>
  </si>
  <si>
    <t>THOMAS M RICH</t>
  </si>
  <si>
    <t>10721</t>
  </si>
  <si>
    <t>JOHN M FONTANE</t>
  </si>
  <si>
    <t>10728</t>
  </si>
  <si>
    <t>EDWARD W COOPER</t>
  </si>
  <si>
    <t>PATRICK E MC KINNON</t>
  </si>
  <si>
    <t>JOHN M VITACCA</t>
  </si>
  <si>
    <t>JAMES H MOORE</t>
  </si>
  <si>
    <t>10744</t>
  </si>
  <si>
    <t>CHRISTIAN T BENOIT</t>
  </si>
  <si>
    <t>10745</t>
  </si>
  <si>
    <t>GLENN D MENARD</t>
  </si>
  <si>
    <t>JESSE L THIBODEAUX</t>
  </si>
  <si>
    <t>CARROLL J MARKS</t>
  </si>
  <si>
    <t>CHAD R MELANCON</t>
  </si>
  <si>
    <t>10800</t>
  </si>
  <si>
    <t>GENE J MARTINEZ</t>
  </si>
  <si>
    <t>SCOTT J CORTEZ</t>
  </si>
  <si>
    <t>10902</t>
  </si>
  <si>
    <t>RONNIE L BOUDREAUX</t>
  </si>
  <si>
    <t>10911</t>
  </si>
  <si>
    <t>NICHOLAS CEFALU JR</t>
  </si>
  <si>
    <t>JULIAN W LEDET</t>
  </si>
  <si>
    <t>1099</t>
  </si>
  <si>
    <t>RENE A DAZE</t>
  </si>
  <si>
    <t>RICKY P BLANCHARD</t>
  </si>
  <si>
    <t>RONALD J LEGLEU</t>
  </si>
  <si>
    <t>CHARLES J BAILEY</t>
  </si>
  <si>
    <t>11061</t>
  </si>
  <si>
    <t>HENRY R CLEMENT JR</t>
  </si>
  <si>
    <t>1108</t>
  </si>
  <si>
    <t>RONALD M WITKOWSKI</t>
  </si>
  <si>
    <t>PAUL B RICHARD</t>
  </si>
  <si>
    <t>THADDEUS KAPERA</t>
  </si>
  <si>
    <t>1114</t>
  </si>
  <si>
    <t>MICHAEL G RHODES</t>
  </si>
  <si>
    <t>KEITH A LEBLANC</t>
  </si>
  <si>
    <t>RICHARD F LASSEIGNE III</t>
  </si>
  <si>
    <t>11212</t>
  </si>
  <si>
    <t>JOHN L MARCEAUX</t>
  </si>
  <si>
    <t>11270</t>
  </si>
  <si>
    <t>RONALD J MARCANTEL</t>
  </si>
  <si>
    <t>1134</t>
  </si>
  <si>
    <t>PHILLIP P CHATELAIN</t>
  </si>
  <si>
    <t>JOEL SCOTT SPEIR</t>
  </si>
  <si>
    <t>11407</t>
  </si>
  <si>
    <t>ERNEST LEE VINCENT</t>
  </si>
  <si>
    <t>KIRK R QUINN</t>
  </si>
  <si>
    <t>BRUCE A BEARD</t>
  </si>
  <si>
    <t>1173</t>
  </si>
  <si>
    <t>CHARLES A ROY</t>
  </si>
  <si>
    <t>JOSHUA M SOILEAU</t>
  </si>
  <si>
    <t>SEAN E BRILEY</t>
  </si>
  <si>
    <t>11792</t>
  </si>
  <si>
    <t>HOLLIS A FIRMIN</t>
  </si>
  <si>
    <t>11814</t>
  </si>
  <si>
    <t>JONATHAN S FANDAL</t>
  </si>
  <si>
    <t>11857</t>
  </si>
  <si>
    <t>DERRILL J HYMEL</t>
  </si>
  <si>
    <t>ELIC P GRAVOIS</t>
  </si>
  <si>
    <t>GERARD C HYMEL</t>
  </si>
  <si>
    <t>RICKY P OUBRE</t>
  </si>
  <si>
    <t>1199</t>
  </si>
  <si>
    <t>MARK B TIGNER</t>
  </si>
  <si>
    <t>12060</t>
  </si>
  <si>
    <t>DAVID J CHAMPAGNE</t>
  </si>
  <si>
    <t>MARK J NAVARRE</t>
  </si>
  <si>
    <t>JEFFERY W DUFRENE</t>
  </si>
  <si>
    <t>CURT J CHIASSON</t>
  </si>
  <si>
    <t>12061</t>
  </si>
  <si>
    <t>JERRY MITCHELL</t>
  </si>
  <si>
    <t>1207</t>
  </si>
  <si>
    <t>CHARLES T MARCANTEL</t>
  </si>
  <si>
    <t>SCOTT A RIVIERE</t>
  </si>
  <si>
    <t>ARLO A LAURENTZ</t>
  </si>
  <si>
    <t>12072</t>
  </si>
  <si>
    <t>DEXTER B WILLIAMS</t>
  </si>
  <si>
    <t>HARRY M RYAN III</t>
  </si>
  <si>
    <t>CHRISTOPHER P ERKEL</t>
  </si>
  <si>
    <t>JOHN C TOMBA</t>
  </si>
  <si>
    <t>1208</t>
  </si>
  <si>
    <t>BRADLEY N DAVID</t>
  </si>
  <si>
    <t>JOHN A MANES</t>
  </si>
  <si>
    <t>PIERRE F SCHWING JR</t>
  </si>
  <si>
    <t>CLIFFORD G ELLENDER</t>
  </si>
  <si>
    <t>12103</t>
  </si>
  <si>
    <t>WILLIAM I WOOD</t>
  </si>
  <si>
    <t>KURT J VANDERLICK</t>
  </si>
  <si>
    <t>JAMES A MONROE</t>
  </si>
  <si>
    <t>12115</t>
  </si>
  <si>
    <t>HERBERT J SMITH</t>
  </si>
  <si>
    <t>ALBERT R GODFREY SR</t>
  </si>
  <si>
    <t>LLOYD JOSEPH WATTS SR</t>
  </si>
  <si>
    <t>ALVIN J LEE</t>
  </si>
  <si>
    <t>12163</t>
  </si>
  <si>
    <t>BRIAN L SPEARS</t>
  </si>
  <si>
    <t>DIOGO P.F. TAVARES</t>
  </si>
  <si>
    <t>1217</t>
  </si>
  <si>
    <t>JORDAN P BORDELON</t>
  </si>
  <si>
    <t>RHETT A DESSELLE</t>
  </si>
  <si>
    <t>CRAIG D LABORDE</t>
  </si>
  <si>
    <t>12179</t>
  </si>
  <si>
    <t>JOHN M DUBOIS</t>
  </si>
  <si>
    <t>12245</t>
  </si>
  <si>
    <t>ARTHUR P ARDENEAUX</t>
  </si>
  <si>
    <t>12285</t>
  </si>
  <si>
    <t>RICKY R BILLIOT</t>
  </si>
  <si>
    <t>MITCH J BONVILLIAN</t>
  </si>
  <si>
    <t>12529</t>
  </si>
  <si>
    <t>LLOYD DANE MURPHREE JR</t>
  </si>
  <si>
    <t>DONALD VICTOR HAIK</t>
  </si>
  <si>
    <t>12686</t>
  </si>
  <si>
    <t>PAUL J BATES JR</t>
  </si>
  <si>
    <t>RICHARD J HAFFNER</t>
  </si>
  <si>
    <t>RONALD E LAMPARD</t>
  </si>
  <si>
    <t>NORMAN J ROMAGOSA</t>
  </si>
  <si>
    <t>1276</t>
  </si>
  <si>
    <t>KENNETH J ROMERO</t>
  </si>
  <si>
    <t>1286</t>
  </si>
  <si>
    <t>BOBBY J BENNETT</t>
  </si>
  <si>
    <t>JOHN M FRUGE</t>
  </si>
  <si>
    <t>THOMAS M LONG</t>
  </si>
  <si>
    <t>DONALD CHARLES STEMMANS II</t>
  </si>
  <si>
    <t>12906</t>
  </si>
  <si>
    <t>JAMES A CARR</t>
  </si>
  <si>
    <t>DAVID BRIAN MARCEL</t>
  </si>
  <si>
    <t>GEORGE J BINDER</t>
  </si>
  <si>
    <t>ANTHONY D AVALLONE</t>
  </si>
  <si>
    <t>12989</t>
  </si>
  <si>
    <t>CARL L MUNDELL</t>
  </si>
  <si>
    <t>HARRY S ONEAL</t>
  </si>
  <si>
    <t>SALVADOR S SHEPHERD</t>
  </si>
  <si>
    <t>KEITH J ROSS</t>
  </si>
  <si>
    <t>12997</t>
  </si>
  <si>
    <t>RICKY C SEGURA</t>
  </si>
  <si>
    <t>TERRY A BROUSSARD</t>
  </si>
  <si>
    <t>13145</t>
  </si>
  <si>
    <t>VICEN A ALVAREZ</t>
  </si>
  <si>
    <t>1317</t>
  </si>
  <si>
    <t>CARLOS V CASTRILLO</t>
  </si>
  <si>
    <t>LUDGERE J HEBERT III</t>
  </si>
  <si>
    <t>13349</t>
  </si>
  <si>
    <t>RICHARD T KIMBALL SR</t>
  </si>
  <si>
    <t>1337</t>
  </si>
  <si>
    <t>WILLIAM R BRINKERHOFF</t>
  </si>
  <si>
    <t>DARRYL G GREGORY</t>
  </si>
  <si>
    <t>WALTER W LAWRENCE</t>
  </si>
  <si>
    <t>JOSEPH T LOFTON JR</t>
  </si>
  <si>
    <t>13397</t>
  </si>
  <si>
    <t>BRYAN J GRIFFIN</t>
  </si>
  <si>
    <t>DREW A CLEMENTS</t>
  </si>
  <si>
    <t>MIKE C BORDELON</t>
  </si>
  <si>
    <t>13425</t>
  </si>
  <si>
    <t>JERRY B CLARK</t>
  </si>
  <si>
    <t>WARREN E CANCIENNE JR</t>
  </si>
  <si>
    <t>HAROLD W BAUR</t>
  </si>
  <si>
    <t>13505</t>
  </si>
  <si>
    <t>CHARLES C UGOKWE</t>
  </si>
  <si>
    <t>STEVEN R LAFLEUR</t>
  </si>
  <si>
    <t>CHRISTOPHER J BEGEAL</t>
  </si>
  <si>
    <t>JOSEPH E MENDOZA</t>
  </si>
  <si>
    <t>1357</t>
  </si>
  <si>
    <t>JOHN T SCOTT SR</t>
  </si>
  <si>
    <t>13632</t>
  </si>
  <si>
    <t>EDWARD A WHITE</t>
  </si>
  <si>
    <t>BARRY J MILES</t>
  </si>
  <si>
    <t>THOMAS W ACOSTA JR</t>
  </si>
  <si>
    <t>1373</t>
  </si>
  <si>
    <t>CARL A KRAEMER</t>
  </si>
  <si>
    <t>13819</t>
  </si>
  <si>
    <t>PAUL A BOUDREAUX</t>
  </si>
  <si>
    <t>NEIL L ABBOTT III</t>
  </si>
  <si>
    <t>CHRISTOPHER A THIBODEAUX</t>
  </si>
  <si>
    <t>ERIC KIEHLMEIER</t>
  </si>
  <si>
    <t>13931</t>
  </si>
  <si>
    <t>FRAY J ZAMORA</t>
  </si>
  <si>
    <t>1420</t>
  </si>
  <si>
    <t>AMAR S LANCON</t>
  </si>
  <si>
    <t>EDWARD A OLIVIER III</t>
  </si>
  <si>
    <t>HUDSON RUSHING JR</t>
  </si>
  <si>
    <t>1425</t>
  </si>
  <si>
    <t>JAMES G PROVOST</t>
  </si>
  <si>
    <t>TODD A MARTIN</t>
  </si>
  <si>
    <t>GERALD J LANDRY</t>
  </si>
  <si>
    <t>1437</t>
  </si>
  <si>
    <t>FRANCIS CELINO JR</t>
  </si>
  <si>
    <t>ADRIAN L BRUNEAU</t>
  </si>
  <si>
    <t>GUILLERMO C MERCHAN</t>
  </si>
  <si>
    <t>CHARLES KENNETH CICERO III</t>
  </si>
  <si>
    <t>14542</t>
  </si>
  <si>
    <t>JARED J TONGLET</t>
  </si>
  <si>
    <t>14614</t>
  </si>
  <si>
    <t>ROBERT F KIEFER</t>
  </si>
  <si>
    <t>CLARENCE E GAST</t>
  </si>
  <si>
    <t>VINCENT C PETREIKIS</t>
  </si>
  <si>
    <t>VERNON W SPRAWLS</t>
  </si>
  <si>
    <t>14657</t>
  </si>
  <si>
    <t>ROBERT D MCGLOTHLAN</t>
  </si>
  <si>
    <t>CHRISTOPHER S HAWKINS</t>
  </si>
  <si>
    <t>DANIEL K TILLIE</t>
  </si>
  <si>
    <t>14822</t>
  </si>
  <si>
    <t>IGNATIUS A SAVOIE</t>
  </si>
  <si>
    <t>MARK S JUENGLING</t>
  </si>
  <si>
    <t>MICHAEL P HITCHCOCK</t>
  </si>
  <si>
    <t>15006</t>
  </si>
  <si>
    <t>PETER J WHITBECK</t>
  </si>
  <si>
    <t>RYAN A ROZAS</t>
  </si>
  <si>
    <t>DEREK J GRENIER</t>
  </si>
  <si>
    <t>15133</t>
  </si>
  <si>
    <t>DARRYL J FALCON</t>
  </si>
  <si>
    <t>1514</t>
  </si>
  <si>
    <t>CASEY J AMEDEE</t>
  </si>
  <si>
    <t>15501</t>
  </si>
  <si>
    <t>CHAU N LUONG</t>
  </si>
  <si>
    <t>15676</t>
  </si>
  <si>
    <t>EDWARD J DELERY JR</t>
  </si>
  <si>
    <t>LLOYD P ALOMBRO JR</t>
  </si>
  <si>
    <t>MICHAEL J TOSO III</t>
  </si>
  <si>
    <t>DAVID J TOSO</t>
  </si>
  <si>
    <t>16094</t>
  </si>
  <si>
    <t>JOHN C SELLORIQUEZ</t>
  </si>
  <si>
    <t>16355</t>
  </si>
  <si>
    <t>OSCAR GOMEZ DIAZ</t>
  </si>
  <si>
    <t>16362</t>
  </si>
  <si>
    <t>MARK D OLIVIER</t>
  </si>
  <si>
    <t>BRIAN J NAQUIN</t>
  </si>
  <si>
    <t>DUSTY J DION</t>
  </si>
  <si>
    <t>ROSS M DARDAR</t>
  </si>
  <si>
    <t>16849</t>
  </si>
  <si>
    <t>ALBERT J MALMBERG</t>
  </si>
  <si>
    <t>1710</t>
  </si>
  <si>
    <t>PAUL V CARMODY</t>
  </si>
  <si>
    <t>BRODY K BEARB</t>
  </si>
  <si>
    <t>17205</t>
  </si>
  <si>
    <t>JESSE J SCHMITT</t>
  </si>
  <si>
    <t>1724</t>
  </si>
  <si>
    <t>STEVE D DYKES</t>
  </si>
  <si>
    <t>1754</t>
  </si>
  <si>
    <t>JAMES C SAUCIER</t>
  </si>
  <si>
    <t>J PAUL FONTENOT</t>
  </si>
  <si>
    <t>1817</t>
  </si>
  <si>
    <t>BARRY J WEBER</t>
  </si>
  <si>
    <t>WILLIE B KEATING</t>
  </si>
  <si>
    <t>JASON P MC CLUNG</t>
  </si>
  <si>
    <t>1819</t>
  </si>
  <si>
    <t>JUSTIN M SCHUVER</t>
  </si>
  <si>
    <t>1897</t>
  </si>
  <si>
    <t>DANIEL J SIMONEAUX</t>
  </si>
  <si>
    <t>1905</t>
  </si>
  <si>
    <t>GLENN F ESTEVE</t>
  </si>
  <si>
    <t>ARNALD R VALLADARES II</t>
  </si>
  <si>
    <t>MICHAEL A VALLADARES</t>
  </si>
  <si>
    <t>1998</t>
  </si>
  <si>
    <t>SCOTT L SMITH</t>
  </si>
  <si>
    <t>JOSEPH C DEVEREUX</t>
  </si>
  <si>
    <t>2012</t>
  </si>
  <si>
    <t>GLENN J MCFARLAIN</t>
  </si>
  <si>
    <t>TONI J BENOIT</t>
  </si>
  <si>
    <t>CARL P BENOIT</t>
  </si>
  <si>
    <t>2150</t>
  </si>
  <si>
    <t>HUEY D WELLS</t>
  </si>
  <si>
    <t>WADE E ALLEMENT</t>
  </si>
  <si>
    <t>2281</t>
  </si>
  <si>
    <t>FRANK ROBERT DEGRAAUW JR</t>
  </si>
  <si>
    <t>2395</t>
  </si>
  <si>
    <t>GERARD C MOREAU JR</t>
  </si>
  <si>
    <t>2398</t>
  </si>
  <si>
    <t>KENNETH W TAUZIN</t>
  </si>
  <si>
    <t>2409</t>
  </si>
  <si>
    <t>BRET A ROBICHEAUX</t>
  </si>
  <si>
    <t>2436</t>
  </si>
  <si>
    <t>ROBERT M BEADLE</t>
  </si>
  <si>
    <t>2504</t>
  </si>
  <si>
    <t>LEE WARD BELLARD</t>
  </si>
  <si>
    <t>HAROLD J FONTE JR</t>
  </si>
  <si>
    <t>2657</t>
  </si>
  <si>
    <t>CRAIG J BRAUD</t>
  </si>
  <si>
    <t>WALLACE L GAINEY III</t>
  </si>
  <si>
    <t>J CLARK HELFRICH</t>
  </si>
  <si>
    <t>2732</t>
  </si>
  <si>
    <t>DUNCAN J ARNOULT III</t>
  </si>
  <si>
    <t>LEO F COSSE</t>
  </si>
  <si>
    <t>ELIAS J SIMPSON</t>
  </si>
  <si>
    <t>THOMAS G BENASCO</t>
  </si>
  <si>
    <t>2807</t>
  </si>
  <si>
    <t>MARK D LEGENDRE</t>
  </si>
  <si>
    <t>KEVIN K CELESTIN</t>
  </si>
  <si>
    <t>WAYNE N MESSINA</t>
  </si>
  <si>
    <t>MICHAEL A MARTONE</t>
  </si>
  <si>
    <t>2855</t>
  </si>
  <si>
    <t>ADAM K FONTENOT</t>
  </si>
  <si>
    <t>2875</t>
  </si>
  <si>
    <t>JOSEPH R BERGERON</t>
  </si>
  <si>
    <t>2878</t>
  </si>
  <si>
    <t>KEITH J GOURGUES</t>
  </si>
  <si>
    <t>PERRY C ACHEE</t>
  </si>
  <si>
    <t>JACOB F VALLELUNGO</t>
  </si>
  <si>
    <t>PIERRE B GELPI</t>
  </si>
  <si>
    <t>2893</t>
  </si>
  <si>
    <t>JOSEPH W MARCANTEL</t>
  </si>
  <si>
    <t>SCOTT L CARPENTER</t>
  </si>
  <si>
    <t>DAVID G URDIALES</t>
  </si>
  <si>
    <t>2913</t>
  </si>
  <si>
    <t>ROSS A COMEAUX</t>
  </si>
  <si>
    <t>2925</t>
  </si>
  <si>
    <t>WILFRED R MAGINNIS</t>
  </si>
  <si>
    <t>2952</t>
  </si>
  <si>
    <t>MICHAEL J PEARSON</t>
  </si>
  <si>
    <t>SALVADORE LUPO</t>
  </si>
  <si>
    <t>SAMMIE BUONO</t>
  </si>
  <si>
    <t>2972</t>
  </si>
  <si>
    <t>JUSTIN T COCO</t>
  </si>
  <si>
    <t>TIM P BORDELON</t>
  </si>
  <si>
    <t>RODNEY J DESSELLE</t>
  </si>
  <si>
    <t>3006</t>
  </si>
  <si>
    <t>JOHNNY GUILLORY</t>
  </si>
  <si>
    <t>HOWARD KEITH VINCENT</t>
  </si>
  <si>
    <t>CLEVELAND J HALL</t>
  </si>
  <si>
    <t>3012</t>
  </si>
  <si>
    <t>BENNETT J SCOTT</t>
  </si>
  <si>
    <t>3014</t>
  </si>
  <si>
    <t>TROY A MILLER</t>
  </si>
  <si>
    <t>3015</t>
  </si>
  <si>
    <t>PAUL G TOUCHET</t>
  </si>
  <si>
    <t>RANDALL J HEBERT</t>
  </si>
  <si>
    <t>DON PATRICK PORTIE</t>
  </si>
  <si>
    <t>3048</t>
  </si>
  <si>
    <t>GLYN J FOREMAN SR</t>
  </si>
  <si>
    <t>DAMIAN KYLE ZAUNBRECHER</t>
  </si>
  <si>
    <t>3054</t>
  </si>
  <si>
    <t>LARRY J BONVILLAIN</t>
  </si>
  <si>
    <t>PERRY P GUIDRY</t>
  </si>
  <si>
    <t>DOYLE J ROGERS</t>
  </si>
  <si>
    <t>3055</t>
  </si>
  <si>
    <t>TIMOTHY C LE BLANC</t>
  </si>
  <si>
    <t>RANDY S PRIMEAUX</t>
  </si>
  <si>
    <t>3061</t>
  </si>
  <si>
    <t>LOUIS J TREUTING III</t>
  </si>
  <si>
    <t>STEPHEN L BOUDREAUX</t>
  </si>
  <si>
    <t>JOHN R DE SILVA</t>
  </si>
  <si>
    <t>KEN E ROSS</t>
  </si>
  <si>
    <t>3068</t>
  </si>
  <si>
    <t>DAVID A CARUSO</t>
  </si>
  <si>
    <t>ERIC J CHAPLAIN</t>
  </si>
  <si>
    <t>3088</t>
  </si>
  <si>
    <t>BRADLEY C BORDELON</t>
  </si>
  <si>
    <t>DENNIS P DUCOTE</t>
  </si>
  <si>
    <t>3091</t>
  </si>
  <si>
    <t>EMILE J LANDRY</t>
  </si>
  <si>
    <t>MYRON C ROMERO</t>
  </si>
  <si>
    <t>3200</t>
  </si>
  <si>
    <t>MICHAEL D JEANSONNE</t>
  </si>
  <si>
    <t>3202</t>
  </si>
  <si>
    <t>MARSHALL J MILLER</t>
  </si>
  <si>
    <t>THOMAS L BREAUX</t>
  </si>
  <si>
    <t>PHILLIP W PARKER</t>
  </si>
  <si>
    <t>3208</t>
  </si>
  <si>
    <t>CLEVELAND J RUTHERFORD</t>
  </si>
  <si>
    <t>SAM R BATTAGLIA</t>
  </si>
  <si>
    <t>DAVID W STOKELD</t>
  </si>
  <si>
    <t>PETER W SNATIC</t>
  </si>
  <si>
    <t>3246</t>
  </si>
  <si>
    <t>RONALD R DOWHOWER</t>
  </si>
  <si>
    <t>JOHN M CAPRETTO</t>
  </si>
  <si>
    <t>STEPHEN G ORKUS</t>
  </si>
  <si>
    <t>ROBERT S TOMLINSON III</t>
  </si>
  <si>
    <t>3298</t>
  </si>
  <si>
    <t>CHARLES F PECQUET</t>
  </si>
  <si>
    <t>JOHN A LOFASO</t>
  </si>
  <si>
    <t>3353</t>
  </si>
  <si>
    <t>LEONARD J DUPLECHAIN</t>
  </si>
  <si>
    <t>GERALD K MANUEL</t>
  </si>
  <si>
    <t>3356</t>
  </si>
  <si>
    <t>FLORENT J SOIGNIER</t>
  </si>
  <si>
    <t>3407</t>
  </si>
  <si>
    <t>DAVID F CAMPISI</t>
  </si>
  <si>
    <t>JOSHUA A BRIAN</t>
  </si>
  <si>
    <t>CHRIS SPENCE</t>
  </si>
  <si>
    <t>3409</t>
  </si>
  <si>
    <t>JEFFERY J REED</t>
  </si>
  <si>
    <t>DAVID J BETTEVY</t>
  </si>
  <si>
    <t>JOSEPH A GUILLORY</t>
  </si>
  <si>
    <t>HOWARD J QUEBEDEAUX</t>
  </si>
  <si>
    <t>3411</t>
  </si>
  <si>
    <t>ROBERT L VAUGHN</t>
  </si>
  <si>
    <t>PATRICK J GUISE</t>
  </si>
  <si>
    <t>DANIEL A LE BLANC</t>
  </si>
  <si>
    <t>DAVID W MENDREK</t>
  </si>
  <si>
    <t>3425</t>
  </si>
  <si>
    <t>JAMES P BOUDREAUX</t>
  </si>
  <si>
    <t>3465</t>
  </si>
  <si>
    <t>DAVID J WILSON</t>
  </si>
  <si>
    <t>DAVID G DUHON</t>
  </si>
  <si>
    <t>ROY BONGIOVANNI</t>
  </si>
  <si>
    <t>LESTER J MADERE</t>
  </si>
  <si>
    <t>3470</t>
  </si>
  <si>
    <t>WILLIAM R GANUCHEAU</t>
  </si>
  <si>
    <t>3496</t>
  </si>
  <si>
    <t>ROBERT J DUPLECHAIN</t>
  </si>
  <si>
    <t>3528</t>
  </si>
  <si>
    <t>RALPH L VITALE</t>
  </si>
  <si>
    <t>3534</t>
  </si>
  <si>
    <t>PHILLIP G STEPHENS</t>
  </si>
  <si>
    <t>3621</t>
  </si>
  <si>
    <t>GEORGE J ARNAUD</t>
  </si>
  <si>
    <t>JASON J TIMMONS</t>
  </si>
  <si>
    <t>3622</t>
  </si>
  <si>
    <t>BRANDON K LANDRY</t>
  </si>
  <si>
    <t>HERBERT L JACOBSON</t>
  </si>
  <si>
    <t>CARL R COLE</t>
  </si>
  <si>
    <t>3634</t>
  </si>
  <si>
    <t>JOHN E CAMPO</t>
  </si>
  <si>
    <t>BRETT D PELLERIN</t>
  </si>
  <si>
    <t>ADAM W PENNY</t>
  </si>
  <si>
    <t>3642</t>
  </si>
  <si>
    <t>JAMES K RAMBIN</t>
  </si>
  <si>
    <t>MICHAEL J BOURGEOIS</t>
  </si>
  <si>
    <t>CHRISTOPHER J BROWNELL</t>
  </si>
  <si>
    <t>3729</t>
  </si>
  <si>
    <t>MICHEL J CHAMPAGNE</t>
  </si>
  <si>
    <t>WILLIAM E BOESCH</t>
  </si>
  <si>
    <t>VICTOR J WELKER</t>
  </si>
  <si>
    <t>3743</t>
  </si>
  <si>
    <t>CHRISTOPHER J CHRISTENSEN</t>
  </si>
  <si>
    <t>PHILLIP A ROMANO</t>
  </si>
  <si>
    <t>JONATHAN L REISE</t>
  </si>
  <si>
    <t>AELI C POYDRAS</t>
  </si>
  <si>
    <t>3779</t>
  </si>
  <si>
    <t>MIKE D ROSE</t>
  </si>
  <si>
    <t>ALAN J COUVILLION</t>
  </si>
  <si>
    <t>STEVEN L CADWELL</t>
  </si>
  <si>
    <t>LESTER R BROSSET</t>
  </si>
  <si>
    <t>3796</t>
  </si>
  <si>
    <t>JEFFREY F HOFFMANN</t>
  </si>
  <si>
    <t>JOHN D CAMBRE JR</t>
  </si>
  <si>
    <t>3854</t>
  </si>
  <si>
    <t>PAUL D JOHNSTON</t>
  </si>
  <si>
    <t>GENE P HICKEY</t>
  </si>
  <si>
    <t>CRAIG J JOHNSTON</t>
  </si>
  <si>
    <t>3857</t>
  </si>
  <si>
    <t>KENNETH J WILLIAMSON</t>
  </si>
  <si>
    <t>GEORGE J LANNEN</t>
  </si>
  <si>
    <t>JOSEPH J LINGO</t>
  </si>
  <si>
    <t>ROBERT P DUNBAR</t>
  </si>
  <si>
    <t>3872</t>
  </si>
  <si>
    <t>CLARENCE FUSILIER</t>
  </si>
  <si>
    <t>DEVIN C ST GERMAIN</t>
  </si>
  <si>
    <t>CHAD J LA POINTE</t>
  </si>
  <si>
    <t>4010</t>
  </si>
  <si>
    <t>RICHARD J DUCOTE</t>
  </si>
  <si>
    <t>THOMAS O MAYEUX</t>
  </si>
  <si>
    <t>KENT P JUNEAU</t>
  </si>
  <si>
    <t>4023</t>
  </si>
  <si>
    <t>CHAD E LA FLEUR</t>
  </si>
  <si>
    <t>4030</t>
  </si>
  <si>
    <t>RICHARD R REED</t>
  </si>
  <si>
    <t>4085</t>
  </si>
  <si>
    <t>JESSIE J STOUTE JR</t>
  </si>
  <si>
    <t>CLIFFORD J ALLMAN</t>
  </si>
  <si>
    <t>ROBERT O NEWMAN SR</t>
  </si>
  <si>
    <t>4088</t>
  </si>
  <si>
    <t>JOSEPH E MORGAN</t>
  </si>
  <si>
    <t>4156</t>
  </si>
  <si>
    <t>CLARENCE K HEBERT</t>
  </si>
  <si>
    <t>4222</t>
  </si>
  <si>
    <t>THOMAS K VERRET</t>
  </si>
  <si>
    <t>RICKY J DIMARCO</t>
  </si>
  <si>
    <t>LOUIS J LILJEBERG</t>
  </si>
  <si>
    <t>4309</t>
  </si>
  <si>
    <t>GREGORY J COMEAUX</t>
  </si>
  <si>
    <t>TALTON L BRAUD</t>
  </si>
  <si>
    <t>4508</t>
  </si>
  <si>
    <t>RUSSELL J GAUBERT</t>
  </si>
  <si>
    <t>TIM M FAVRET</t>
  </si>
  <si>
    <t>FRANK ANTHONY ALFONSO SR</t>
  </si>
  <si>
    <t>CHARLES O MELANCON</t>
  </si>
  <si>
    <t>4547</t>
  </si>
  <si>
    <t>WILLIAM E ROUEGE JR</t>
  </si>
  <si>
    <t>4562</t>
  </si>
  <si>
    <t>DANIEL REYES</t>
  </si>
  <si>
    <t>KENNETH N CHAMBERLAIN</t>
  </si>
  <si>
    <t>USIOSEFE O AIMIUWU</t>
  </si>
  <si>
    <t>GARRETT B STINE</t>
  </si>
  <si>
    <t>4663</t>
  </si>
  <si>
    <t>HAROLD ENGLE</t>
  </si>
  <si>
    <t>FRED H FRANCIS</t>
  </si>
  <si>
    <t>DINO D PATERNOSTRO</t>
  </si>
  <si>
    <t>DONALD P SILVA</t>
  </si>
  <si>
    <t>4676</t>
  </si>
  <si>
    <t>WILLIAM G MILLER</t>
  </si>
  <si>
    <t>4683</t>
  </si>
  <si>
    <t>LEO W SATCHEZ JR</t>
  </si>
  <si>
    <t>4761</t>
  </si>
  <si>
    <t>BLAINE J FORET</t>
  </si>
  <si>
    <t>4787</t>
  </si>
  <si>
    <t>DORIES J BABINEAUX</t>
  </si>
  <si>
    <t>RUSSELL J TOUCHET</t>
  </si>
  <si>
    <t>4791</t>
  </si>
  <si>
    <t>DELO W HEBERT</t>
  </si>
  <si>
    <t>KODY M ISTRE</t>
  </si>
  <si>
    <t>SHELTON L LELEAUX</t>
  </si>
  <si>
    <t>4818</t>
  </si>
  <si>
    <t>NORMAN A REMEDES</t>
  </si>
  <si>
    <t>ROBERT L RIVERS</t>
  </si>
  <si>
    <t>4873</t>
  </si>
  <si>
    <t>JACOB P HESSELSCHWARDT</t>
  </si>
  <si>
    <t>MICHAEL A CALVARESI</t>
  </si>
  <si>
    <t>ROBERT M MORGAN</t>
  </si>
  <si>
    <t>HAROLD J MARTINEZ</t>
  </si>
  <si>
    <t>4874</t>
  </si>
  <si>
    <t>E ALEX JOINER</t>
  </si>
  <si>
    <t>TONY M GUAGLIARDO</t>
  </si>
  <si>
    <t>VINCENT P POCHE</t>
  </si>
  <si>
    <t>DURALD J PINION</t>
  </si>
  <si>
    <t>4906</t>
  </si>
  <si>
    <t>BRIAN F CORMIER</t>
  </si>
  <si>
    <t>4927</t>
  </si>
  <si>
    <t>BRET P DORE</t>
  </si>
  <si>
    <t>5013</t>
  </si>
  <si>
    <t>DONALD J TIVET SR</t>
  </si>
  <si>
    <t>ALLEN J ESCHETE</t>
  </si>
  <si>
    <t>BERT A SKARKE</t>
  </si>
  <si>
    <t>5022</t>
  </si>
  <si>
    <t>EDWARD P MASON</t>
  </si>
  <si>
    <t>5048</t>
  </si>
  <si>
    <t>MICHAEL J PENNY</t>
  </si>
  <si>
    <t>5301</t>
  </si>
  <si>
    <t>GERARD S ARTIGUE</t>
  </si>
  <si>
    <t>5345</t>
  </si>
  <si>
    <t>CRAIG P HIMEL</t>
  </si>
  <si>
    <t>ROGER D BOURGEOIS</t>
  </si>
  <si>
    <t>5352</t>
  </si>
  <si>
    <t>GARY P GAUDET</t>
  </si>
  <si>
    <t>CURTIS J THERIOT</t>
  </si>
  <si>
    <t>TROY M LAKE</t>
  </si>
  <si>
    <t>5499</t>
  </si>
  <si>
    <t>BRADLEY W LA COMBE</t>
  </si>
  <si>
    <t>CHAD J HARGRAVE</t>
  </si>
  <si>
    <t>5530</t>
  </si>
  <si>
    <t>GARRETT JOHN DOUCET</t>
  </si>
  <si>
    <t>WILLIAM H DOW</t>
  </si>
  <si>
    <t>FRANK P LACOUR</t>
  </si>
  <si>
    <t>5532</t>
  </si>
  <si>
    <t>ELLIOT J HOLLIER</t>
  </si>
  <si>
    <t>5627</t>
  </si>
  <si>
    <t>HAROLD C RIDER JR</t>
  </si>
  <si>
    <t>5747</t>
  </si>
  <si>
    <t>GEORGE R HILTON III</t>
  </si>
  <si>
    <t>JEFFREY A CARUSO</t>
  </si>
  <si>
    <t>ANTHONY DE LUCA</t>
  </si>
  <si>
    <t>5755</t>
  </si>
  <si>
    <t>KENNETH VIDRINE</t>
  </si>
  <si>
    <t>ALBERT J GARY</t>
  </si>
  <si>
    <t>MARTIN R COMEAUX</t>
  </si>
  <si>
    <t>5935</t>
  </si>
  <si>
    <t>EDDIE J JOUTY JR</t>
  </si>
  <si>
    <t>SYLVESTER P DUMAS</t>
  </si>
  <si>
    <t>LEROY M BOSSIER</t>
  </si>
  <si>
    <t>6057</t>
  </si>
  <si>
    <t>ANDREW GUILLIOT</t>
  </si>
  <si>
    <t>WAYNE S LACOMBE</t>
  </si>
  <si>
    <t>6103</t>
  </si>
  <si>
    <t>DANNY JAMES DUPRE</t>
  </si>
  <si>
    <t>6170</t>
  </si>
  <si>
    <t>DAVID N ESCHETE</t>
  </si>
  <si>
    <t>MARK E BELANGER</t>
  </si>
  <si>
    <t>6211</t>
  </si>
  <si>
    <t>KENNETH E ALFRED</t>
  </si>
  <si>
    <t>PATRICK J HEBERT JR</t>
  </si>
  <si>
    <t>6326</t>
  </si>
  <si>
    <t>DANIEL M BENNETT</t>
  </si>
  <si>
    <t>PATRICK H HEDDEN</t>
  </si>
  <si>
    <t>OLIN B HALL</t>
  </si>
  <si>
    <t>6357</t>
  </si>
  <si>
    <t>MICHAEL J MARIANA</t>
  </si>
  <si>
    <t>MICHAEL CHUDZINSKI</t>
  </si>
  <si>
    <t>6389</t>
  </si>
  <si>
    <t>ARTHUR S SHEPHEARD</t>
  </si>
  <si>
    <t>JOSEPH H JARREAU</t>
  </si>
  <si>
    <t>DONALD P ALLEMAN</t>
  </si>
  <si>
    <t>6746</t>
  </si>
  <si>
    <t>DAVID A DOLL</t>
  </si>
  <si>
    <t>GUSTAVO A MURILLO</t>
  </si>
  <si>
    <t>6753</t>
  </si>
  <si>
    <t>RICHARD J CURRAN JR</t>
  </si>
  <si>
    <t>JOSEPH R GANAWAY</t>
  </si>
  <si>
    <t>BLAISE M CORNETT</t>
  </si>
  <si>
    <t>WILFRED J SCHEXNAYDER III</t>
  </si>
  <si>
    <t>6870</t>
  </si>
  <si>
    <t>MATTHEW B TOUPS</t>
  </si>
  <si>
    <t>MICHAEL J BAYE</t>
  </si>
  <si>
    <t>GLEN HINES</t>
  </si>
  <si>
    <t>6873</t>
  </si>
  <si>
    <t>DWAYNE J DOUCET</t>
  </si>
  <si>
    <t>6958</t>
  </si>
  <si>
    <t>MARK A PREJEAN</t>
  </si>
  <si>
    <t>RANDAL M CAFFERY</t>
  </si>
  <si>
    <t>MATTHEW J ARCENEAUX</t>
  </si>
  <si>
    <t>KYLE L LEGER</t>
  </si>
  <si>
    <t>6959</t>
  </si>
  <si>
    <t>NATHAN J CORMIER</t>
  </si>
  <si>
    <t>7033</t>
  </si>
  <si>
    <t>GREGORY P MC BRIDE</t>
  </si>
  <si>
    <t>ALAN R HEBERT</t>
  </si>
  <si>
    <t>KENNETH A COOK</t>
  </si>
  <si>
    <t>7050</t>
  </si>
  <si>
    <t>GREGORY J BOUDREAUX</t>
  </si>
  <si>
    <t>RAYWARD J SEGURA</t>
  </si>
  <si>
    <t>MICHAEL G WATTIGNY</t>
  </si>
  <si>
    <t>714</t>
  </si>
  <si>
    <t>DENNIS L WARREN</t>
  </si>
  <si>
    <t>7226</t>
  </si>
  <si>
    <t>GREGORY G GALLE</t>
  </si>
  <si>
    <t>7275</t>
  </si>
  <si>
    <t>AUGUST A GALLO</t>
  </si>
  <si>
    <t>JOHN M WALLING II</t>
  </si>
  <si>
    <t>7350</t>
  </si>
  <si>
    <t>ERNEST J GUIDRY JR</t>
  </si>
  <si>
    <t>CARROLL F ERLINGER</t>
  </si>
  <si>
    <t>7355</t>
  </si>
  <si>
    <t>MARK K BASCLE</t>
  </si>
  <si>
    <t>MARK I DUPLANTIS</t>
  </si>
  <si>
    <t>BENJAMIN D CHERRY</t>
  </si>
  <si>
    <t>7557</t>
  </si>
  <si>
    <t>RICKY J MONTET</t>
  </si>
  <si>
    <t>MICHAEL C SERIO</t>
  </si>
  <si>
    <t>KENNETH P BOUDREAUX</t>
  </si>
  <si>
    <t>GLENN P RAY</t>
  </si>
  <si>
    <t>7568</t>
  </si>
  <si>
    <t>RONNIE LANDRY</t>
  </si>
  <si>
    <t>TROY D BERGERON</t>
  </si>
  <si>
    <t>7657</t>
  </si>
  <si>
    <t>ROY E HIMEL JR</t>
  </si>
  <si>
    <t>DAVID M BAUDEAN</t>
  </si>
  <si>
    <t>HERVEY LOUIS STEIN</t>
  </si>
  <si>
    <t>7722</t>
  </si>
  <si>
    <t>BRUCE P LUKE</t>
  </si>
  <si>
    <t>7856</t>
  </si>
  <si>
    <t>GLENN F PHILLIPS</t>
  </si>
  <si>
    <t>CHARLES C SAVOIE JR</t>
  </si>
  <si>
    <t>JAMES H GROODY</t>
  </si>
  <si>
    <t>DAVID B PATTON</t>
  </si>
  <si>
    <t>8029</t>
  </si>
  <si>
    <t>DANIEL D HENRY SR</t>
  </si>
  <si>
    <t>8031</t>
  </si>
  <si>
    <t>ELLIS J TOUPS JR</t>
  </si>
  <si>
    <t>JOHNNY M PHILLIPS SR</t>
  </si>
  <si>
    <t>8058</t>
  </si>
  <si>
    <t>PRESTON COMEAUX</t>
  </si>
  <si>
    <t>LYNDON D LE BLANC</t>
  </si>
  <si>
    <t>WILLIAM J STETZ</t>
  </si>
  <si>
    <t>8147</t>
  </si>
  <si>
    <t>ROBERT J BARRILLEAUX JR</t>
  </si>
  <si>
    <t>TROY M SCHEXNAYDRE</t>
  </si>
  <si>
    <t>ERIC L KEHN</t>
  </si>
  <si>
    <t>8322</t>
  </si>
  <si>
    <t>JASON P BARTLETT</t>
  </si>
  <si>
    <t>8342</t>
  </si>
  <si>
    <t>THOMAS R RUEMKER</t>
  </si>
  <si>
    <t>BRYAN J BERTUCCI</t>
  </si>
  <si>
    <t>GERALD A BELLO</t>
  </si>
  <si>
    <t>AARON J CHAISSON JR</t>
  </si>
  <si>
    <t>8371</t>
  </si>
  <si>
    <t>ROLAND H VERRET</t>
  </si>
  <si>
    <t>JEFFREY L PENNISON</t>
  </si>
  <si>
    <t>KERRY J CHENIER</t>
  </si>
  <si>
    <t>GUS J CAVALIER JR</t>
  </si>
  <si>
    <t>8442</t>
  </si>
  <si>
    <t>BRANDON M HENDRICKS</t>
  </si>
  <si>
    <t>CLIFFORD L BERTUCCI</t>
  </si>
  <si>
    <t>KEVIN M SENSEBE</t>
  </si>
  <si>
    <t>8546</t>
  </si>
  <si>
    <t>RANDY J ROSE</t>
  </si>
  <si>
    <t>TIMOTHY B CURREN</t>
  </si>
  <si>
    <t>8601</t>
  </si>
  <si>
    <t>BRYON M HUME</t>
  </si>
  <si>
    <t>RICHARD C LITTRELL</t>
  </si>
  <si>
    <t>LESTER J HITCHCOCK</t>
  </si>
  <si>
    <t>8615</t>
  </si>
  <si>
    <t>MARIO J SIRIT</t>
  </si>
  <si>
    <t>LEON PEYRES III</t>
  </si>
  <si>
    <t>WILLIAM J LANDRY JR</t>
  </si>
  <si>
    <t>8616</t>
  </si>
  <si>
    <t>DAVID J NELTON</t>
  </si>
  <si>
    <t>JED W LEVRON</t>
  </si>
  <si>
    <t>BILL D UNDERWOOD JR</t>
  </si>
  <si>
    <t>8703</t>
  </si>
  <si>
    <t>NOLAN J ENCALADE</t>
  </si>
  <si>
    <t>8743</t>
  </si>
  <si>
    <t>TRAVIS J CHIASSON</t>
  </si>
  <si>
    <t>JOSEPH P PERQUE</t>
  </si>
  <si>
    <t>REESE T CHIASSON</t>
  </si>
  <si>
    <t>JED J BOUDREAUX</t>
  </si>
  <si>
    <t>8770</t>
  </si>
  <si>
    <t>PAUL A ALLEMAND</t>
  </si>
  <si>
    <t>JOHN D MOWAD JR</t>
  </si>
  <si>
    <t>BEAU R BROUSSARD</t>
  </si>
  <si>
    <t>TODD C COLE</t>
  </si>
  <si>
    <t>8779</t>
  </si>
  <si>
    <t>ANTHONY J BRUNET</t>
  </si>
  <si>
    <t>RANDY P LINER SR</t>
  </si>
  <si>
    <t>ORVILLE A CALLAHAN</t>
  </si>
  <si>
    <t>ELDRICH M LINER</t>
  </si>
  <si>
    <t>8840</t>
  </si>
  <si>
    <t>FRANK E CHASE</t>
  </si>
  <si>
    <t>WADE E HOWES</t>
  </si>
  <si>
    <t>ANTHONY J VERDIN</t>
  </si>
  <si>
    <t>NGA Q LE</t>
  </si>
  <si>
    <t>8843</t>
  </si>
  <si>
    <t>MICHAEL P GARY</t>
  </si>
  <si>
    <t>JOHN C ABSHIRE</t>
  </si>
  <si>
    <t>8878</t>
  </si>
  <si>
    <t>JAMES R ROBERT SR</t>
  </si>
  <si>
    <t>STEVEN W MC LIN</t>
  </si>
  <si>
    <t>JASON DAVID</t>
  </si>
  <si>
    <t>8898</t>
  </si>
  <si>
    <t>MICHAEL A HARTMAN</t>
  </si>
  <si>
    <t>MARK J THIBODAUX</t>
  </si>
  <si>
    <t>MERVIN J LEDET JR</t>
  </si>
  <si>
    <t>NORMAN J LEFORT JR</t>
  </si>
  <si>
    <t>8901</t>
  </si>
  <si>
    <t>BRIAN J DECOU</t>
  </si>
  <si>
    <t>DANIEL P LANDRY</t>
  </si>
  <si>
    <t>GERALD L HOFFMAN</t>
  </si>
  <si>
    <t>CHRISTOPHER S DESSELLE</t>
  </si>
  <si>
    <t>8906</t>
  </si>
  <si>
    <t>JOHN A SEVIN</t>
  </si>
  <si>
    <t>ERNEST A ORDOYNE</t>
  </si>
  <si>
    <t>TODD M JOFFRION</t>
  </si>
  <si>
    <t>KARL E TOUPS</t>
  </si>
  <si>
    <t>8932</t>
  </si>
  <si>
    <t>JACK H PORCHE</t>
  </si>
  <si>
    <t>ALLEN P PLAISANCE</t>
  </si>
  <si>
    <t>IVY J DUPRE JR</t>
  </si>
  <si>
    <t>8978</t>
  </si>
  <si>
    <t>IVAN J TAROU</t>
  </si>
  <si>
    <t>CHARLES W LEBOEUF SR</t>
  </si>
  <si>
    <t>CHARLIE M MOORE</t>
  </si>
  <si>
    <t>WILMER J DUGAS</t>
  </si>
  <si>
    <t>9000</t>
  </si>
  <si>
    <t>GLEN A TERREBONNE SR</t>
  </si>
  <si>
    <t>JACOB T VERDIN</t>
  </si>
  <si>
    <t>FARRELL J COLLINS JR</t>
  </si>
  <si>
    <t>9007</t>
  </si>
  <si>
    <t>LARRY H DE BLIEUX</t>
  </si>
  <si>
    <t>JAY T SCHWANDER</t>
  </si>
  <si>
    <t>9085</t>
  </si>
  <si>
    <t>RICHARD M HOUGHTLIN</t>
  </si>
  <si>
    <t>ALLEN D SCHAEFER</t>
  </si>
  <si>
    <t>SCOTT J CYPHER</t>
  </si>
  <si>
    <t>DAVID L LAY</t>
  </si>
  <si>
    <t>9107</t>
  </si>
  <si>
    <t>COREY L WAX</t>
  </si>
  <si>
    <t>9110</t>
  </si>
  <si>
    <t>DENNIS J HEBERT</t>
  </si>
  <si>
    <t>9217</t>
  </si>
  <si>
    <t>JOSEPH E GREMILLION</t>
  </si>
  <si>
    <t>RONALD W BELANGER</t>
  </si>
  <si>
    <t>9240</t>
  </si>
  <si>
    <t>ROBERT J PRATOR</t>
  </si>
  <si>
    <t>THOMAS C TOOMEY</t>
  </si>
  <si>
    <t>MILES J BECNEL</t>
  </si>
  <si>
    <t>9247</t>
  </si>
  <si>
    <t>DAVID G SENN</t>
  </si>
  <si>
    <t>WALTER JEFFREY PENNINGTON</t>
  </si>
  <si>
    <t>JOHN L BROGGI</t>
  </si>
  <si>
    <t>GRANT TELHIARD</t>
  </si>
  <si>
    <t>9260</t>
  </si>
  <si>
    <t>LARRY A MILLER</t>
  </si>
  <si>
    <t>JC BROOME JR</t>
  </si>
  <si>
    <t>ARMAND J CANALES</t>
  </si>
  <si>
    <t>JOSEPH A MOLTZ</t>
  </si>
  <si>
    <t>9281</t>
  </si>
  <si>
    <t>BRENT A ELLIOTT</t>
  </si>
  <si>
    <t>9294</t>
  </si>
  <si>
    <t>DANNY J JOFFRION</t>
  </si>
  <si>
    <t>9338</t>
  </si>
  <si>
    <t>REGGIE A PONTIFF</t>
  </si>
  <si>
    <t>CLARENCE M HARRIS</t>
  </si>
  <si>
    <t>EDDIE J GUILBEAU IV</t>
  </si>
  <si>
    <t>BRAD P BLANCHARD</t>
  </si>
  <si>
    <t>9347</t>
  </si>
  <si>
    <t>RONALD J BERTUCCI SR</t>
  </si>
  <si>
    <t>JOHN M WALKER</t>
  </si>
  <si>
    <t>EUGENE USNER</t>
  </si>
  <si>
    <t>SALVATORE P LOVECCHIO</t>
  </si>
  <si>
    <t>9384</t>
  </si>
  <si>
    <t>MICHAEL HOLMES SR</t>
  </si>
  <si>
    <t>LEROY H PROUT JR</t>
  </si>
  <si>
    <t>9415</t>
  </si>
  <si>
    <t>LEO V SUANE JR</t>
  </si>
  <si>
    <t>9418</t>
  </si>
  <si>
    <t>KENNETH W DUCOTE</t>
  </si>
  <si>
    <t>RONALD J ROY</t>
  </si>
  <si>
    <t>MICHAEL D GUILLORY</t>
  </si>
  <si>
    <t>WILLIAM J WILLIBER</t>
  </si>
  <si>
    <t>9623</t>
  </si>
  <si>
    <t>LARRY J. MARTINEZ JR</t>
  </si>
  <si>
    <t>LLOYD D SCHEXNAYDER</t>
  </si>
  <si>
    <t>969</t>
  </si>
  <si>
    <t>BENJAMIN H RAWLS III</t>
  </si>
  <si>
    <t>9692</t>
  </si>
  <si>
    <t>JOHN R GRAHAM</t>
  </si>
  <si>
    <t>DAVID W GOLDSMITH JR</t>
  </si>
  <si>
    <t>FRANK A ZAERINGER</t>
  </si>
  <si>
    <t>ORLANDO M QUINTERO</t>
  </si>
  <si>
    <t>970</t>
  </si>
  <si>
    <t>HENRY J DAIGLE JR</t>
  </si>
  <si>
    <t>BARRY J LAMOTHE</t>
  </si>
  <si>
    <t>GARY K PRUITT</t>
  </si>
  <si>
    <t>9753</t>
  </si>
  <si>
    <t>CLYDE M TODD JR</t>
  </si>
  <si>
    <t>GEORGE E DE SOTO</t>
  </si>
  <si>
    <t>9769</t>
  </si>
  <si>
    <t>CHARLES C WOOTEN</t>
  </si>
  <si>
    <t>SAM J TARDO</t>
  </si>
  <si>
    <t>KEITH M LUSHER</t>
  </si>
  <si>
    <t>THOMAS G RUMORE</t>
  </si>
  <si>
    <t>9933</t>
  </si>
  <si>
    <t>MERLIN A HYMEL JR</t>
  </si>
  <si>
    <t>DENNIS B STEVENS</t>
  </si>
  <si>
    <t>WILLIAM I WATSON</t>
  </si>
  <si>
    <t>NICHOLAS PETIT</t>
  </si>
  <si>
    <t>9935</t>
  </si>
  <si>
    <t>JOEL P FONTENOT</t>
  </si>
  <si>
    <t>9973</t>
  </si>
  <si>
    <t>MICHAEL J JUGAN</t>
  </si>
  <si>
    <t>JAY P OTILLIO</t>
  </si>
  <si>
    <t>THOMAS J STEIN</t>
  </si>
  <si>
    <t>ROBERT F JOYCE</t>
  </si>
  <si>
    <t>circle</t>
  </si>
  <si>
    <t>Chief Counsellor (725)</t>
  </si>
  <si>
    <t>BERNARD P LABAT</t>
  </si>
  <si>
    <t>5766</t>
  </si>
  <si>
    <t>CHRISTOPHER M PERICONE</t>
  </si>
  <si>
    <t>Adult Counsellor (734)</t>
  </si>
  <si>
    <t>TIMOTHY A HELBLING</t>
  </si>
  <si>
    <t>Adult Counsellor (733)</t>
  </si>
  <si>
    <t>JOHN A MITTON</t>
  </si>
  <si>
    <t>WAYNE L LASSERE</t>
  </si>
  <si>
    <t>THOMAS K WACKER</t>
  </si>
  <si>
    <t>SCOTT R KELLY</t>
  </si>
  <si>
    <t>CLARENCE J BERTRAND</t>
  </si>
  <si>
    <t>TERRY L MYERS</t>
  </si>
  <si>
    <t>RUSSELL L FAULK</t>
  </si>
  <si>
    <t>DONALD W SIMPSON</t>
  </si>
  <si>
    <t>PAUL M KERST</t>
  </si>
  <si>
    <t>RALPH F RIVET JR</t>
  </si>
  <si>
    <t>DANIEL D DEGEYTER</t>
  </si>
  <si>
    <t>ELVIE ZERANGUE JR</t>
  </si>
  <si>
    <t>HOSEA M DESHOTEL JR</t>
  </si>
  <si>
    <t>MICHAEL F ARNOLD</t>
  </si>
  <si>
    <t>JASON D CORMIER</t>
  </si>
</sst>
</file>

<file path=xl/styles.xml><?xml version="1.0" encoding="utf-8"?>
<styleSheet xmlns="http://schemas.openxmlformats.org/spreadsheetml/2006/main">
  <numFmts count="3">
    <numFmt numFmtId="0" formatCode="General"/>
    <numFmt numFmtId="59" formatCode="m/d/yyyy"/>
    <numFmt numFmtId="60" formatCode="0.0%;&quot;-&quot;0.0%"/>
  </numFmts>
  <fonts count="29">
    <font>
      <sz val="10"/>
      <color indexed="8"/>
      <name val="Arial"/>
    </font>
    <font>
      <sz val="12"/>
      <color indexed="8"/>
      <name val="Arial"/>
    </font>
    <font>
      <sz val="14"/>
      <color indexed="8"/>
      <name val="Arial"/>
    </font>
    <font>
      <b val="1"/>
      <sz val="14"/>
      <color indexed="8"/>
      <name val="Arial"/>
    </font>
    <font>
      <u val="single"/>
      <sz val="12"/>
      <color indexed="11"/>
      <name val="Arial"/>
    </font>
    <font>
      <sz val="13"/>
      <color indexed="8"/>
      <name val="Arial"/>
    </font>
    <font>
      <b val="1"/>
      <sz val="12"/>
      <color indexed="8"/>
      <name val="Arial"/>
    </font>
    <font>
      <b val="1"/>
      <sz val="10"/>
      <color indexed="8"/>
      <name val="Arial"/>
    </font>
    <font>
      <b val="1"/>
      <i val="1"/>
      <sz val="12"/>
      <color indexed="8"/>
      <name val="Arial"/>
    </font>
    <font>
      <b val="1"/>
      <sz val="10"/>
      <color indexed="14"/>
      <name val="Arial"/>
    </font>
    <font>
      <b val="1"/>
      <i val="1"/>
      <sz val="12"/>
      <color indexed="15"/>
      <name val="Arial"/>
    </font>
    <font>
      <i val="1"/>
      <sz val="12"/>
      <color indexed="8"/>
      <name val="Arial"/>
    </font>
    <font>
      <sz val="9"/>
      <color indexed="8"/>
      <name val="Arial"/>
    </font>
    <font>
      <sz val="11"/>
      <color indexed="8"/>
      <name val="Arial"/>
    </font>
    <font>
      <sz val="14"/>
      <color indexed="23"/>
      <name val="Arial"/>
    </font>
    <font>
      <b val="1"/>
      <sz val="8"/>
      <color indexed="8"/>
      <name val="Arial"/>
    </font>
    <font>
      <b val="1"/>
      <sz val="8"/>
      <color indexed="8"/>
      <name val="Calibri"/>
    </font>
    <font>
      <b val="1"/>
      <sz val="12"/>
      <color indexed="15"/>
      <name val="Arial"/>
    </font>
    <font>
      <sz val="12"/>
      <color indexed="8"/>
      <name val="Helvetica Neue"/>
    </font>
    <font>
      <sz val="10"/>
      <color indexed="8"/>
      <name val="sansserif"/>
    </font>
    <font>
      <b val="1"/>
      <sz val="18"/>
      <color indexed="8"/>
      <name val="sansserif"/>
    </font>
    <font>
      <b val="1"/>
      <sz val="12"/>
      <color indexed="8"/>
      <name val="sansserif"/>
    </font>
    <font>
      <sz val="8"/>
      <color indexed="25"/>
      <name val="sansserif"/>
    </font>
    <font>
      <sz val="8"/>
      <color indexed="8"/>
      <name val="sansserif"/>
    </font>
    <font>
      <sz val="6"/>
      <color indexed="8"/>
      <name val="sansserif"/>
    </font>
    <font>
      <b val="1"/>
      <sz val="8"/>
      <color indexed="8"/>
      <name val="sansserif"/>
    </font>
    <font>
      <sz val="10"/>
      <color indexed="8"/>
      <name val="Courier New"/>
    </font>
    <font>
      <sz val="10"/>
      <color indexed="8"/>
      <name val="Calibri"/>
    </font>
    <font>
      <sz val="11"/>
      <color indexed="8"/>
      <name val="Calibri"/>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15"/>
        <bgColor auto="1"/>
      </patternFill>
    </fill>
    <fill>
      <patternFill patternType="solid">
        <fgColor indexed="22"/>
        <bgColor auto="1"/>
      </patternFill>
    </fill>
    <fill>
      <patternFill patternType="solid">
        <fgColor indexed="18"/>
        <bgColor auto="1"/>
      </patternFill>
    </fill>
    <fill>
      <patternFill patternType="solid">
        <fgColor indexed="21"/>
        <bgColor auto="1"/>
      </patternFill>
    </fill>
    <fill>
      <patternFill patternType="solid">
        <fgColor indexed="20"/>
        <bgColor auto="1"/>
      </patternFill>
    </fill>
    <fill>
      <patternFill patternType="solid">
        <fgColor indexed="24"/>
        <bgColor auto="1"/>
      </patternFill>
    </fill>
    <fill>
      <patternFill patternType="solid">
        <fgColor indexed="26"/>
        <bgColor auto="1"/>
      </patternFill>
    </fill>
  </fills>
  <borders count="6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13"/>
      </top>
      <bottom/>
      <diagonal/>
    </border>
    <border>
      <left style="thin">
        <color indexed="8"/>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8"/>
      </left>
      <right style="thin">
        <color indexed="13"/>
      </right>
      <top style="thin">
        <color indexed="8"/>
      </top>
      <bottom/>
      <diagonal/>
    </border>
    <border>
      <left style="thin">
        <color indexed="13"/>
      </left>
      <right style="thin">
        <color indexed="13"/>
      </right>
      <top style="thin">
        <color indexed="8"/>
      </top>
      <bottom/>
      <diagonal/>
    </border>
    <border>
      <left style="thin">
        <color indexed="13"/>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diagonal/>
    </border>
    <border>
      <left/>
      <right style="thin">
        <color indexed="13"/>
      </right>
      <top/>
      <bottom/>
      <diagonal/>
    </border>
    <border>
      <left style="thin">
        <color indexed="8"/>
      </left>
      <right/>
      <top/>
      <bottom style="thin">
        <color indexed="8"/>
      </bottom>
      <diagonal/>
    </border>
    <border>
      <left/>
      <right/>
      <top/>
      <bottom style="thin">
        <color indexed="8"/>
      </bottom>
      <diagonal/>
    </border>
    <border>
      <left/>
      <right style="thin">
        <color indexed="13"/>
      </right>
      <top/>
      <bottom style="thin">
        <color indexed="8"/>
      </bottom>
      <diagonal/>
    </border>
    <border>
      <left style="thin">
        <color indexed="13"/>
      </left>
      <right style="thin">
        <color indexed="13"/>
      </right>
      <top/>
      <bottom style="thin">
        <color indexed="8"/>
      </bottom>
      <diagonal/>
    </border>
    <border>
      <left style="thin">
        <color indexed="13"/>
      </left>
      <right/>
      <top/>
      <bottom style="thin">
        <color indexed="8"/>
      </bottom>
      <diagonal/>
    </border>
    <border>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style="thin">
        <color indexed="8"/>
      </right>
      <top/>
      <bottom/>
      <diagonal/>
    </border>
    <border>
      <left style="medium">
        <color indexed="8"/>
      </left>
      <right/>
      <top/>
      <bottom/>
      <diagonal/>
    </border>
    <border>
      <left style="thin">
        <color indexed="13"/>
      </left>
      <right/>
      <top/>
      <bottom style="medium">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thin">
        <color indexed="13"/>
      </left>
      <right style="medium">
        <color indexed="8"/>
      </right>
      <top style="thin">
        <color indexed="13"/>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thin">
        <color indexed="13"/>
      </bottom>
      <diagonal/>
    </border>
    <border>
      <left style="medium">
        <color indexed="8"/>
      </left>
      <right style="medium">
        <color indexed="8"/>
      </right>
      <top style="thin">
        <color indexed="13"/>
      </top>
      <bottom style="thin">
        <color indexed="13"/>
      </bottom>
      <diagonal/>
    </border>
    <border>
      <left style="thin">
        <color indexed="13"/>
      </left>
      <right style="thin">
        <color indexed="13"/>
      </right>
      <top/>
      <bottom style="thin">
        <color indexed="13"/>
      </bottom>
      <diagonal/>
    </border>
    <border>
      <left style="medium">
        <color indexed="8"/>
      </left>
      <right style="medium">
        <color indexed="8"/>
      </right>
      <top style="thin">
        <color indexed="13"/>
      </top>
      <bottom/>
      <diagonal/>
    </border>
    <border>
      <left style="medium">
        <color indexed="8"/>
      </left>
      <right style="thin">
        <color indexed="13"/>
      </right>
      <top style="thin">
        <color indexed="13"/>
      </top>
      <bottom style="thin">
        <color indexed="13"/>
      </bottom>
      <diagonal/>
    </border>
    <border>
      <left style="medium">
        <color indexed="8"/>
      </left>
      <right style="thin">
        <color indexed="13"/>
      </right>
      <top style="thin">
        <color indexed="13"/>
      </top>
      <bottom/>
      <diagonal/>
    </border>
    <border>
      <left style="thin">
        <color indexed="13"/>
      </left>
      <right style="thin">
        <color indexed="13"/>
      </right>
      <top style="thin">
        <color indexed="13"/>
      </top>
      <bottom/>
      <diagonal/>
    </border>
    <border>
      <left/>
      <right style="thin">
        <color indexed="13"/>
      </right>
      <top style="thin">
        <color indexed="13"/>
      </top>
      <bottom style="thin">
        <color indexed="13"/>
      </bottom>
      <diagonal/>
    </border>
    <border>
      <left style="medium">
        <color indexed="8"/>
      </left>
      <right style="thin">
        <color indexed="13"/>
      </right>
      <top/>
      <bottom style="thin">
        <color indexed="13"/>
      </bottom>
      <diagonal/>
    </border>
    <border>
      <left style="thin">
        <color indexed="13"/>
      </left>
      <right/>
      <top/>
      <bottom/>
      <diagonal/>
    </border>
    <border>
      <left style="thin">
        <color indexed="13"/>
      </left>
      <right style="thin">
        <color indexed="13"/>
      </right>
      <top style="thin">
        <color indexed="13"/>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21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bottom" wrapText="1"/>
    </xf>
    <xf numFmtId="49" fontId="6" fillId="4" borderId="1" applyNumberFormat="1" applyFont="1" applyFill="1" applyBorder="1" applyAlignment="1" applyProtection="0">
      <alignment horizontal="center" vertical="center"/>
    </xf>
    <xf numFmtId="49" fontId="6" fillId="4" borderId="1" applyNumberFormat="1" applyFont="1" applyFill="1" applyBorder="1" applyAlignment="1" applyProtection="0">
      <alignment horizontal="center" vertical="bottom" wrapText="1" readingOrder="2"/>
    </xf>
    <xf numFmtId="49" fontId="6" fillId="4" borderId="1" applyNumberFormat="1" applyFont="1" applyFill="1" applyBorder="1" applyAlignment="1" applyProtection="0">
      <alignment horizontal="center" vertical="center" wrapText="1" readingOrder="2"/>
    </xf>
    <xf numFmtId="49" fontId="6" fillId="4" borderId="2" applyNumberFormat="1" applyFont="1" applyFill="1" applyBorder="1" applyAlignment="1" applyProtection="0">
      <alignment horizontal="center" vertical="bottom" wrapText="1"/>
    </xf>
    <xf numFmtId="49" fontId="7" fillId="4" borderId="3" applyNumberFormat="1" applyFont="1" applyFill="1" applyBorder="1" applyAlignment="1" applyProtection="0">
      <alignment horizontal="center" vertical="center" wrapText="1"/>
    </xf>
    <xf numFmtId="0" fontId="7" fillId="4" borderId="4" applyNumberFormat="0" applyFont="1" applyFill="1" applyBorder="1" applyAlignment="1" applyProtection="0">
      <alignment horizontal="center" vertical="center" wrapText="1"/>
    </xf>
    <xf numFmtId="0" fontId="7" fillId="4" borderId="5" applyNumberFormat="0" applyFont="1" applyFill="1" applyBorder="1" applyAlignment="1" applyProtection="0">
      <alignment horizontal="center" vertical="center" wrapText="1"/>
    </xf>
    <xf numFmtId="0" fontId="6" fillId="4" borderId="6" applyNumberFormat="0" applyFont="1" applyFill="1" applyBorder="1" applyAlignment="1" applyProtection="0">
      <alignment horizontal="center" vertical="bottom" wrapText="1"/>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49" fontId="10" fillId="4" borderId="10" applyNumberFormat="1" applyFont="1" applyFill="1" applyBorder="1" applyAlignment="1" applyProtection="0">
      <alignment horizontal="left" vertical="bottom"/>
    </xf>
    <xf numFmtId="59" fontId="10" fillId="4" borderId="11" applyNumberFormat="1" applyFont="1" applyFill="1" applyBorder="1" applyAlignment="1" applyProtection="0">
      <alignment horizontal="left" vertical="bottom"/>
    </xf>
    <xf numFmtId="59" fontId="10" fillId="4" borderId="12" applyNumberFormat="1" applyFont="1" applyFill="1" applyBorder="1" applyAlignment="1" applyProtection="0">
      <alignment horizontal="left" vertical="bottom"/>
    </xf>
    <xf numFmtId="59" fontId="11" fillId="4" borderId="13" applyNumberFormat="1" applyFont="1" applyFill="1" applyBorder="1" applyAlignment="1" applyProtection="0">
      <alignment horizontal="left" vertical="center"/>
    </xf>
    <xf numFmtId="59" fontId="11" fillId="4" borderId="13" applyNumberFormat="1" applyFont="1" applyFill="1" applyBorder="1" applyAlignment="1" applyProtection="0">
      <alignment horizontal="center" vertical="bottom"/>
    </xf>
    <xf numFmtId="10" fontId="11" fillId="4" borderId="13" applyNumberFormat="1" applyFont="1" applyFill="1" applyBorder="1" applyAlignment="1" applyProtection="0">
      <alignment horizontal="center" vertical="bottom"/>
    </xf>
    <xf numFmtId="10" fontId="11" fillId="4" borderId="14" applyNumberFormat="1" applyFont="1" applyFill="1" applyBorder="1" applyAlignment="1" applyProtection="0">
      <alignment horizontal="center" vertical="bottom"/>
    </xf>
    <xf numFmtId="49" fontId="6" fillId="5" borderId="15" applyNumberFormat="1" applyFont="1" applyFill="1" applyBorder="1" applyAlignment="1" applyProtection="0">
      <alignment horizontal="center" vertical="bottom"/>
    </xf>
    <xf numFmtId="0" fontId="0" fillId="4" borderId="16" applyNumberFormat="0" applyFont="1" applyFill="1" applyBorder="1" applyAlignment="1" applyProtection="0">
      <alignment horizontal="center" vertical="bottom"/>
    </xf>
    <xf numFmtId="0" fontId="0" fillId="4" borderId="17" applyNumberFormat="0" applyFont="1" applyFill="1" applyBorder="1" applyAlignment="1" applyProtection="0">
      <alignment horizontal="center" vertical="bottom"/>
    </xf>
    <xf numFmtId="0" fontId="0" fillId="4" borderId="18" applyNumberFormat="0" applyFont="1" applyFill="1" applyBorder="1" applyAlignment="1" applyProtection="0">
      <alignment vertical="bottom"/>
    </xf>
    <xf numFmtId="14" fontId="11" fillId="4" borderId="19" applyNumberFormat="1" applyFont="1" applyFill="1" applyBorder="1" applyAlignment="1" applyProtection="0">
      <alignment horizontal="center" vertical="bottom"/>
    </xf>
    <xf numFmtId="14" fontId="11" fillId="4" borderId="20" applyNumberFormat="1" applyFont="1" applyFill="1" applyBorder="1" applyAlignment="1" applyProtection="0">
      <alignment horizontal="center" vertical="bottom"/>
    </xf>
    <xf numFmtId="14" fontId="11" fillId="4" borderId="21" applyNumberFormat="1" applyFont="1" applyFill="1" applyBorder="1" applyAlignment="1" applyProtection="0">
      <alignment horizontal="center" vertical="bottom"/>
    </xf>
    <xf numFmtId="0" fontId="0" fillId="4" borderId="22"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0" fontId="7" fillId="4" borderId="24" applyNumberFormat="0" applyFont="1" applyFill="1" applyBorder="1" applyAlignment="1" applyProtection="0">
      <alignment vertical="bottom"/>
    </xf>
    <xf numFmtId="0" fontId="0" fillId="4" borderId="25" applyNumberFormat="0" applyFont="1" applyFill="1" applyBorder="1" applyAlignment="1" applyProtection="0">
      <alignment horizontal="center" vertical="bottom"/>
    </xf>
    <xf numFmtId="0" fontId="7" fillId="4" borderId="25" applyNumberFormat="0" applyFont="1" applyFill="1" applyBorder="1" applyAlignment="1" applyProtection="0">
      <alignment vertical="bottom"/>
    </xf>
    <xf numFmtId="0" fontId="7" fillId="4" borderId="25" applyNumberFormat="0" applyFont="1" applyFill="1" applyBorder="1" applyAlignment="1" applyProtection="0">
      <alignment horizontal="left" vertical="center"/>
    </xf>
    <xf numFmtId="0" fontId="7" fillId="4" borderId="26" applyNumberFormat="0" applyFont="1" applyFill="1" applyBorder="1" applyAlignment="1" applyProtection="0">
      <alignment horizontal="center" vertical="bottom"/>
    </xf>
    <xf numFmtId="0" fontId="7" fillId="4" borderId="27" applyNumberFormat="0" applyFont="1" applyFill="1" applyBorder="1" applyAlignment="1" applyProtection="0">
      <alignment horizontal="center" vertical="bottom"/>
    </xf>
    <xf numFmtId="10" fontId="1" fillId="4" borderId="28" applyNumberFormat="1" applyFont="1" applyFill="1" applyBorder="1" applyAlignment="1" applyProtection="0">
      <alignment horizontal="center" vertical="bottom"/>
    </xf>
    <xf numFmtId="10" fontId="1" fillId="4" borderId="25" applyNumberFormat="1" applyFont="1" applyFill="1" applyBorder="1" applyAlignment="1" applyProtection="0">
      <alignment horizontal="center" vertical="bottom"/>
    </xf>
    <xf numFmtId="10" fontId="1" fillId="4" borderId="29" applyNumberFormat="1" applyFont="1" applyFill="1" applyBorder="1" applyAlignment="1" applyProtection="0">
      <alignment horizontal="center" vertical="bottom"/>
    </xf>
    <xf numFmtId="49" fontId="6" fillId="5" borderId="30" applyNumberFormat="1" applyFont="1" applyFill="1" applyBorder="1" applyAlignment="1" applyProtection="0">
      <alignment horizontal="center" vertical="bottom"/>
    </xf>
    <xf numFmtId="49" fontId="7" fillId="5" borderId="30" applyNumberFormat="1" applyFont="1" applyFill="1" applyBorder="1" applyAlignment="1" applyProtection="0">
      <alignment horizontal="center" vertical="bottom" wrapText="1"/>
    </xf>
    <xf numFmtId="0" fontId="6" fillId="4" borderId="31" applyNumberFormat="0" applyFont="1" applyFill="1" applyBorder="1" applyAlignment="1" applyProtection="0">
      <alignment horizontal="center" vertical="bottom"/>
    </xf>
    <xf numFmtId="49" fontId="6" fillId="4" borderId="1" applyNumberFormat="1" applyFont="1" applyFill="1" applyBorder="1" applyAlignment="1" applyProtection="0">
      <alignment horizontal="center" vertical="bottom"/>
    </xf>
    <xf numFmtId="0" fontId="0" fillId="4" borderId="32" applyNumberFormat="0" applyFont="1" applyFill="1" applyBorder="1" applyAlignment="1" applyProtection="0">
      <alignment vertical="bottom"/>
    </xf>
    <xf numFmtId="0" fontId="0" fillId="4" borderId="1" applyNumberFormat="1" applyFont="1" applyFill="1" applyBorder="1" applyAlignment="1" applyProtection="0">
      <alignment horizontal="right" vertical="top" wrapText="1"/>
    </xf>
    <xf numFmtId="49" fontId="0" fillId="4" borderId="1" applyNumberFormat="1" applyFont="1" applyFill="1" applyBorder="1" applyAlignment="1" applyProtection="0">
      <alignment horizontal="center" vertical="center"/>
    </xf>
    <xf numFmtId="49" fontId="12" fillId="4" borderId="1" applyNumberFormat="1" applyFont="1" applyFill="1" applyBorder="1" applyAlignment="1" applyProtection="0">
      <alignment vertical="bottom"/>
    </xf>
    <xf numFmtId="0" fontId="12" fillId="4" borderId="1" applyNumberFormat="1" applyFont="1" applyFill="1" applyBorder="1" applyAlignment="1" applyProtection="0">
      <alignment horizontal="center" vertical="center"/>
    </xf>
    <xf numFmtId="0" fontId="1" fillId="4" borderId="1" applyNumberFormat="1" applyFont="1" applyFill="1" applyBorder="1" applyAlignment="1" applyProtection="0">
      <alignment horizontal="center" vertical="bottom"/>
    </xf>
    <xf numFmtId="60" fontId="1" fillId="4" borderId="1" applyNumberFormat="1" applyFont="1" applyFill="1" applyBorder="1" applyAlignment="1" applyProtection="0">
      <alignment horizontal="center" vertical="bottom"/>
    </xf>
    <xf numFmtId="1" fontId="1" fillId="4" borderId="1" applyNumberFormat="1" applyFont="1" applyFill="1" applyBorder="1" applyAlignment="1" applyProtection="0">
      <alignment horizontal="center" vertical="bottom"/>
    </xf>
    <xf numFmtId="49" fontId="1" fillId="6" borderId="1" applyNumberFormat="1" applyFont="1" applyFill="1" applyBorder="1" applyAlignment="1" applyProtection="0">
      <alignment horizontal="center" vertical="center"/>
    </xf>
    <xf numFmtId="0" fontId="1" fillId="6" borderId="1" applyNumberFormat="0" applyFont="1" applyFill="1" applyBorder="1" applyAlignment="1" applyProtection="0">
      <alignment horizontal="center" vertical="center"/>
    </xf>
    <xf numFmtId="0" fontId="1" fillId="6" borderId="1" applyNumberFormat="0" applyFont="1" applyFill="1" applyBorder="1" applyAlignment="1" applyProtection="0">
      <alignment horizontal="center" vertical="bottom"/>
    </xf>
    <xf numFmtId="49" fontId="1" fillId="4" borderId="1" applyNumberFormat="1" applyFont="1" applyFill="1" applyBorder="1" applyAlignment="1" applyProtection="0">
      <alignment horizontal="center" vertical="center"/>
    </xf>
    <xf numFmtId="0" fontId="1" fillId="4" borderId="1" applyNumberFormat="0" applyFont="1" applyFill="1" applyBorder="1" applyAlignment="1" applyProtection="0">
      <alignment horizontal="center" vertical="bottom"/>
    </xf>
    <xf numFmtId="0" fontId="2" fillId="4" borderId="1" applyNumberFormat="0" applyFont="1" applyFill="1" applyBorder="1" applyAlignment="1" applyProtection="0">
      <alignment horizontal="center" vertical="bottom"/>
    </xf>
    <xf numFmtId="0" fontId="0" fillId="7" borderId="1" applyNumberFormat="1" applyFont="1" applyFill="1" applyBorder="1" applyAlignment="1" applyProtection="0">
      <alignment horizontal="right" vertical="top" wrapText="1"/>
    </xf>
    <xf numFmtId="0" fontId="13" fillId="4" borderId="1" applyNumberFormat="0" applyFont="1" applyFill="1" applyBorder="1" applyAlignment="1" applyProtection="0">
      <alignment horizontal="center" vertical="bottom"/>
    </xf>
    <xf numFmtId="0" fontId="14"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vertical="bottom"/>
    </xf>
    <xf numFmtId="49" fontId="7" fillId="4" borderId="33" applyNumberFormat="1" applyFont="1" applyFill="1" applyBorder="1" applyAlignment="1" applyProtection="0">
      <alignment vertical="center"/>
    </xf>
    <xf numFmtId="0" fontId="1" fillId="4" borderId="34" applyNumberFormat="0" applyFont="1" applyFill="1" applyBorder="1" applyAlignment="1" applyProtection="0">
      <alignment horizontal="center" vertical="bottom"/>
    </xf>
    <xf numFmtId="0" fontId="6" fillId="4" borderId="35" applyNumberFormat="0" applyFont="1" applyFill="1" applyBorder="1" applyAlignment="1" applyProtection="0">
      <alignment vertical="bottom"/>
    </xf>
    <xf numFmtId="49" fontId="15" fillId="4" borderId="35" applyNumberFormat="1" applyFont="1" applyFill="1" applyBorder="1" applyAlignment="1" applyProtection="0">
      <alignment horizontal="center" vertical="center"/>
    </xf>
    <xf numFmtId="49" fontId="16" fillId="4" borderId="35" applyNumberFormat="1" applyFont="1" applyFill="1" applyBorder="1" applyAlignment="1" applyProtection="0">
      <alignment horizontal="center" vertical="center"/>
    </xf>
    <xf numFmtId="0" fontId="1" fillId="4" borderId="35" applyNumberFormat="0" applyFont="1" applyFill="1" applyBorder="1" applyAlignment="1" applyProtection="0">
      <alignment horizontal="center" vertical="center"/>
    </xf>
    <xf numFmtId="0" fontId="0" fillId="4" borderId="32" applyNumberFormat="0" applyFont="1" applyFill="1" applyBorder="1" applyAlignment="1" applyProtection="0">
      <alignment vertical="center"/>
    </xf>
    <xf numFmtId="0" fontId="6" fillId="4" borderId="31" applyNumberFormat="1" applyFont="1" applyFill="1" applyBorder="1" applyAlignment="1" applyProtection="0">
      <alignment vertical="bottom"/>
    </xf>
    <xf numFmtId="0" fontId="1" fillId="4" borderId="31" applyNumberFormat="0" applyFont="1" applyFill="1" applyBorder="1" applyAlignment="1" applyProtection="0">
      <alignment horizontal="center" vertical="bottom"/>
    </xf>
    <xf numFmtId="0" fontId="6" fillId="4" borderId="31" applyNumberFormat="0" applyFont="1" applyFill="1" applyBorder="1" applyAlignment="1" applyProtection="0">
      <alignment vertical="bottom"/>
    </xf>
    <xf numFmtId="0" fontId="6" fillId="4" borderId="31" applyNumberFormat="1" applyFont="1" applyFill="1" applyBorder="1" applyAlignment="1" applyProtection="0">
      <alignment horizontal="left" vertical="center"/>
    </xf>
    <xf numFmtId="0" fontId="6" fillId="4" borderId="31" applyNumberFormat="1" applyFont="1" applyFill="1" applyBorder="1" applyAlignment="1" applyProtection="0">
      <alignment horizontal="center" vertical="center"/>
    </xf>
    <xf numFmtId="0" fontId="6" fillId="4" borderId="31" applyNumberFormat="1" applyFont="1" applyFill="1" applyBorder="1" applyAlignment="1" applyProtection="0">
      <alignment horizontal="center" vertical="bottom"/>
    </xf>
    <xf numFmtId="0" fontId="17" fillId="4" borderId="31" applyNumberFormat="1" applyFont="1" applyFill="1" applyBorder="1" applyAlignment="1" applyProtection="0">
      <alignment horizontal="center" vertical="bottom"/>
    </xf>
    <xf numFmtId="10" fontId="6" fillId="4" borderId="31" applyNumberFormat="1" applyFont="1" applyFill="1" applyBorder="1" applyAlignment="1" applyProtection="0">
      <alignment horizontal="center" vertical="bottom"/>
    </xf>
    <xf numFmtId="1" fontId="6" fillId="4" borderId="31" applyNumberFormat="1" applyFont="1" applyFill="1" applyBorder="1" applyAlignment="1" applyProtection="0">
      <alignment horizontal="center" vertical="bottom"/>
    </xf>
    <xf numFmtId="1" fontId="17" fillId="4" borderId="31" applyNumberFormat="1" applyFont="1" applyFill="1" applyBorder="1" applyAlignment="1" applyProtection="0">
      <alignment horizontal="center" vertical="bottom"/>
    </xf>
    <xf numFmtId="0" fontId="6" fillId="4" borderId="36" applyNumberFormat="1" applyFont="1" applyFill="1" applyBorder="1" applyAlignment="1" applyProtection="0">
      <alignment horizontal="center" vertical="bottom"/>
    </xf>
    <xf numFmtId="0" fontId="6" fillId="4" borderId="37" applyNumberFormat="0" applyFont="1" applyFill="1" applyBorder="1" applyAlignment="1" applyProtection="0">
      <alignment horizontal="center" vertical="bottom"/>
    </xf>
    <xf numFmtId="0" fontId="6" fillId="4" borderId="12" applyNumberFormat="0" applyFont="1" applyFill="1" applyBorder="1" applyAlignment="1" applyProtection="0">
      <alignment vertical="bottom"/>
    </xf>
    <xf numFmtId="0" fontId="1" fillId="4" borderId="13" applyNumberFormat="0" applyFont="1" applyFill="1" applyBorder="1" applyAlignment="1" applyProtection="0">
      <alignment horizontal="center" vertical="bottom"/>
    </xf>
    <xf numFmtId="0" fontId="6" fillId="4" borderId="13" applyNumberFormat="0" applyFont="1" applyFill="1" applyBorder="1" applyAlignment="1" applyProtection="0">
      <alignment horizontal="right" vertical="bottom"/>
    </xf>
    <xf numFmtId="0" fontId="6" fillId="4" borderId="13" applyNumberFormat="0" applyFont="1" applyFill="1" applyBorder="1" applyAlignment="1" applyProtection="0">
      <alignment horizontal="right" vertical="center"/>
    </xf>
    <xf numFmtId="3" fontId="6" fillId="4" borderId="13" applyNumberFormat="1" applyFont="1" applyFill="1" applyBorder="1" applyAlignment="1" applyProtection="0">
      <alignment horizontal="center" vertical="bottom"/>
    </xf>
    <xf numFmtId="0" fontId="6" fillId="4" borderId="13" applyNumberFormat="0" applyFont="1" applyFill="1" applyBorder="1" applyAlignment="1" applyProtection="0">
      <alignment horizontal="center" vertical="bottom"/>
    </xf>
    <xf numFmtId="10" fontId="6" fillId="4" borderId="13" applyNumberFormat="1" applyFont="1" applyFill="1" applyBorder="1" applyAlignment="1" applyProtection="0">
      <alignment horizontal="center" vertical="bottom"/>
    </xf>
    <xf numFmtId="10" fontId="6" fillId="4" borderId="14" applyNumberFormat="1" applyFont="1" applyFill="1" applyBorder="1" applyAlignment="1" applyProtection="0">
      <alignment horizontal="center" vertical="bottom"/>
    </xf>
    <xf numFmtId="0" fontId="0" fillId="4" borderId="18" applyNumberFormat="0" applyFont="1" applyFill="1" applyBorder="1" applyAlignment="1" applyProtection="0">
      <alignment horizontal="center" vertical="bottom"/>
    </xf>
    <xf numFmtId="0" fontId="1" fillId="4" borderId="38" applyNumberFormat="0" applyFont="1" applyFill="1" applyBorder="1" applyAlignment="1" applyProtection="0">
      <alignment horizontal="center" vertical="bottom"/>
    </xf>
    <xf numFmtId="0" fontId="6" fillId="4" borderId="13" applyNumberFormat="0" applyFont="1" applyFill="1" applyBorder="1" applyAlignment="1" applyProtection="0">
      <alignment vertical="bottom"/>
    </xf>
    <xf numFmtId="0" fontId="6" fillId="4" borderId="13" applyNumberFormat="0" applyFont="1" applyFill="1" applyBorder="1" applyAlignment="1" applyProtection="0">
      <alignment horizontal="left" vertical="bottom"/>
    </xf>
    <xf numFmtId="0" fontId="13" fillId="4" borderId="22" applyNumberFormat="0" applyFont="1" applyFill="1" applyBorder="1" applyAlignment="1" applyProtection="0">
      <alignment vertical="bottom"/>
    </xf>
    <xf numFmtId="0" fontId="13" fillId="4" borderId="23" applyNumberFormat="0" applyFont="1" applyFill="1" applyBorder="1" applyAlignment="1" applyProtection="0">
      <alignment vertical="bottom"/>
    </xf>
    <xf numFmtId="0" fontId="6" fillId="4" borderId="39" applyNumberFormat="0" applyFont="1" applyFill="1" applyBorder="1" applyAlignment="1" applyProtection="0">
      <alignment vertical="bottom"/>
    </xf>
    <xf numFmtId="0" fontId="7" fillId="4" borderId="22" applyNumberFormat="0" applyFont="1" applyFill="1" applyBorder="1" applyAlignment="1" applyProtection="0">
      <alignment vertical="bottom"/>
    </xf>
    <xf numFmtId="0" fontId="0" fillId="4" borderId="22" applyNumberFormat="0" applyFont="1" applyFill="1" applyBorder="1" applyAlignment="1" applyProtection="0">
      <alignment vertical="center"/>
    </xf>
    <xf numFmtId="0" fontId="0" fillId="4" borderId="40" applyNumberFormat="0" applyFont="1" applyFill="1" applyBorder="1" applyAlignment="1" applyProtection="0">
      <alignment vertical="bottom"/>
    </xf>
    <xf numFmtId="0" fontId="17" fillId="6" borderId="41" applyNumberFormat="0" applyFont="1" applyFill="1" applyBorder="1" applyAlignment="1" applyProtection="0">
      <alignment horizontal="center" vertical="bottom"/>
    </xf>
    <xf numFmtId="49" fontId="7" fillId="4" borderId="38" applyNumberFormat="1" applyFont="1" applyFill="1" applyBorder="1" applyAlignment="1" applyProtection="0">
      <alignment vertical="bottom"/>
    </xf>
    <xf numFmtId="0" fontId="7" fillId="4" borderId="22" applyNumberFormat="0" applyFont="1" applyFill="1" applyBorder="1" applyAlignment="1" applyProtection="0">
      <alignment horizontal="center" vertical="bottom"/>
    </xf>
    <xf numFmtId="0" fontId="6" fillId="7" borderId="41" applyNumberFormat="0" applyFont="1" applyFill="1" applyBorder="1" applyAlignment="1" applyProtection="0">
      <alignment vertical="bottom"/>
    </xf>
    <xf numFmtId="0" fontId="6" fillId="4" borderId="22" applyNumberFormat="0" applyFont="1" applyFill="1" applyBorder="1" applyAlignment="1" applyProtection="0">
      <alignment horizontal="center" vertical="bottom"/>
    </xf>
    <xf numFmtId="0" fontId="1" fillId="4" borderId="22" applyNumberFormat="0" applyFont="1" applyFill="1" applyBorder="1" applyAlignment="1" applyProtection="0">
      <alignment vertical="bottom"/>
    </xf>
    <xf numFmtId="0" fontId="6" fillId="5" borderId="41" applyNumberFormat="0" applyFont="1" applyFill="1" applyBorder="1" applyAlignment="1" applyProtection="0">
      <alignment vertical="bottom"/>
    </xf>
    <xf numFmtId="0" fontId="7" fillId="4" borderId="22" applyNumberFormat="0" applyFont="1" applyFill="1" applyBorder="1" applyAlignment="1" applyProtection="0">
      <alignment horizontal="left" vertical="bottom"/>
    </xf>
    <xf numFmtId="0" fontId="6" fillId="8" borderId="41" applyNumberFormat="0" applyFont="1" applyFill="1" applyBorder="1" applyAlignment="1" applyProtection="0">
      <alignment vertical="bottom"/>
    </xf>
    <xf numFmtId="49" fontId="7" fillId="4" borderId="38" applyNumberFormat="1" applyFont="1" applyFill="1" applyBorder="1" applyAlignment="1" applyProtection="0">
      <alignment horizontal="left" vertical="bottom"/>
    </xf>
    <xf numFmtId="49" fontId="1" fillId="9" borderId="41" applyNumberFormat="1" applyFont="1" applyFill="1" applyBorder="1" applyAlignment="1" applyProtection="0">
      <alignment horizontal="center" vertical="bottom"/>
    </xf>
    <xf numFmtId="0" fontId="6" fillId="4" borderId="22" applyNumberFormat="0" applyFont="1" applyFill="1" applyBorder="1" applyAlignment="1" applyProtection="0">
      <alignment vertical="bottom"/>
    </xf>
    <xf numFmtId="49" fontId="1" fillId="6" borderId="41" applyNumberFormat="1" applyFont="1" applyFill="1" applyBorder="1" applyAlignment="1" applyProtection="0">
      <alignment horizontal="center" vertical="bottom"/>
    </xf>
    <xf numFmtId="49" fontId="0" fillId="10" borderId="41" applyNumberFormat="1" applyFont="1" applyFill="1" applyBorder="1" applyAlignment="1" applyProtection="0">
      <alignment horizontal="center" vertical="bottom"/>
    </xf>
    <xf numFmtId="49" fontId="7" fillId="4" borderId="42" applyNumberFormat="1" applyFont="1" applyFill="1" applyBorder="1" applyAlignment="1" applyProtection="0">
      <alignment horizontal="left" vertical="bottom"/>
    </xf>
    <xf numFmtId="0" fontId="7" fillId="4" borderId="43" applyNumberFormat="0" applyFont="1" applyFill="1" applyBorder="1" applyAlignment="1" applyProtection="0">
      <alignment horizontal="left" vertical="bottom"/>
    </xf>
    <xf numFmtId="0" fontId="0" fillId="4" borderId="43" applyNumberFormat="0" applyFont="1" applyFill="1" applyBorder="1" applyAlignment="1" applyProtection="0">
      <alignment vertical="center"/>
    </xf>
    <xf numFmtId="0" fontId="0" fillId="4" borderId="43" applyNumberFormat="0" applyFont="1" applyFill="1" applyBorder="1" applyAlignment="1" applyProtection="0">
      <alignment vertical="bottom"/>
    </xf>
    <xf numFmtId="0" fontId="0" fillId="4" borderId="44"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19" fillId="4" borderId="45" applyNumberFormat="0" applyFont="1" applyFill="1" applyBorder="1" applyAlignment="1" applyProtection="0">
      <alignment horizontal="left" vertical="top" wrapText="1"/>
    </xf>
    <xf numFmtId="49" fontId="20" fillId="4" borderId="45" applyNumberFormat="1" applyFont="1" applyFill="1" applyBorder="1" applyAlignment="1" applyProtection="0">
      <alignment horizontal="center" vertical="top" wrapText="1"/>
    </xf>
    <xf numFmtId="0" fontId="20" fillId="4" borderId="45" applyNumberFormat="0" applyFont="1" applyFill="1" applyBorder="1" applyAlignment="1" applyProtection="0">
      <alignment horizontal="center" vertical="top" wrapText="1"/>
    </xf>
    <xf numFmtId="49" fontId="19" fillId="4" borderId="45" applyNumberFormat="1" applyFont="1" applyFill="1" applyBorder="1" applyAlignment="1" applyProtection="0">
      <alignment horizontal="right" vertical="top" wrapText="1"/>
    </xf>
    <xf numFmtId="0" fontId="19" fillId="4" borderId="45" applyNumberFormat="0" applyFont="1" applyFill="1" applyBorder="1" applyAlignment="1" applyProtection="0">
      <alignment horizontal="right" vertical="top" wrapText="1"/>
    </xf>
    <xf numFmtId="49" fontId="21" fillId="4" borderId="45" applyNumberFormat="1" applyFont="1" applyFill="1" applyBorder="1" applyAlignment="1" applyProtection="0">
      <alignment horizontal="center" vertical="top" wrapText="1"/>
    </xf>
    <xf numFmtId="0" fontId="21" fillId="4" borderId="45" applyNumberFormat="0" applyFont="1" applyFill="1" applyBorder="1" applyAlignment="1" applyProtection="0">
      <alignment horizontal="center" vertical="top" wrapText="1"/>
    </xf>
    <xf numFmtId="49" fontId="21" fillId="4" borderId="46" applyNumberFormat="1" applyFont="1" applyFill="1" applyBorder="1" applyAlignment="1" applyProtection="0">
      <alignment horizontal="center" vertical="top" wrapText="1"/>
    </xf>
    <xf numFmtId="0" fontId="21" fillId="4" borderId="46" applyNumberFormat="0" applyFont="1" applyFill="1" applyBorder="1" applyAlignment="1" applyProtection="0">
      <alignment horizontal="center" vertical="top" wrapText="1"/>
    </xf>
    <xf numFmtId="0" fontId="19" fillId="4" borderId="46" applyNumberFormat="0" applyFont="1" applyFill="1" applyBorder="1" applyAlignment="1" applyProtection="0">
      <alignment horizontal="left" vertical="top" wrapText="1"/>
    </xf>
    <xf numFmtId="0" fontId="19" fillId="4" borderId="47" applyNumberFormat="0" applyFont="1" applyFill="1" applyBorder="1" applyAlignment="1" applyProtection="0">
      <alignment horizontal="left" vertical="top" wrapText="1"/>
    </xf>
    <xf numFmtId="49" fontId="21" fillId="11" borderId="41" applyNumberFormat="1" applyFont="1" applyFill="1" applyBorder="1" applyAlignment="1" applyProtection="0">
      <alignment horizontal="center" vertical="top" wrapText="1"/>
    </xf>
    <xf numFmtId="0" fontId="21" fillId="11" borderId="41" applyNumberFormat="0" applyFont="1" applyFill="1" applyBorder="1" applyAlignment="1" applyProtection="0">
      <alignment horizontal="center" vertical="top" wrapText="1"/>
    </xf>
    <xf numFmtId="0" fontId="19" fillId="4" borderId="48" applyNumberFormat="0" applyFont="1" applyFill="1" applyBorder="1" applyAlignment="1" applyProtection="0">
      <alignment horizontal="left" vertical="top" wrapText="1"/>
    </xf>
    <xf numFmtId="49" fontId="22" fillId="11" borderId="41" applyNumberFormat="1" applyFont="1" applyFill="1" applyBorder="1" applyAlignment="1" applyProtection="0">
      <alignment horizontal="center" vertical="center" wrapText="1"/>
    </xf>
    <xf numFmtId="49" fontId="23" fillId="11" borderId="41" applyNumberFormat="1" applyFont="1" applyFill="1" applyBorder="1" applyAlignment="1" applyProtection="0">
      <alignment horizontal="center" vertical="top" wrapText="1"/>
    </xf>
    <xf numFmtId="0" fontId="23" fillId="11" borderId="41" applyNumberFormat="0" applyFont="1" applyFill="1" applyBorder="1" applyAlignment="1" applyProtection="0">
      <alignment horizontal="center" vertical="top" wrapText="1"/>
    </xf>
    <xf numFmtId="49" fontId="23" fillId="11" borderId="41" applyNumberFormat="1" applyFont="1" applyFill="1" applyBorder="1" applyAlignment="1" applyProtection="0">
      <alignment horizontal="center" vertical="center" wrapText="1"/>
    </xf>
    <xf numFmtId="49" fontId="22" fillId="11" borderId="41" applyNumberFormat="1" applyFont="1" applyFill="1" applyBorder="1" applyAlignment="1" applyProtection="0">
      <alignment horizontal="center" vertical="top" wrapText="1"/>
    </xf>
    <xf numFmtId="49" fontId="24" fillId="11" borderId="41" applyNumberFormat="1" applyFont="1" applyFill="1" applyBorder="1" applyAlignment="1" applyProtection="0">
      <alignment horizontal="center" vertical="top" wrapText="1"/>
    </xf>
    <xf numFmtId="0" fontId="22" fillId="11" borderId="41" applyNumberFormat="0" applyFont="1" applyFill="1" applyBorder="1" applyAlignment="1" applyProtection="0">
      <alignment horizontal="center" vertical="center" wrapText="1"/>
    </xf>
    <xf numFmtId="0" fontId="23" fillId="11" borderId="41" applyNumberFormat="0" applyFont="1" applyFill="1" applyBorder="1" applyAlignment="1" applyProtection="0">
      <alignment horizontal="center" vertical="center" wrapText="1"/>
    </xf>
    <xf numFmtId="0" fontId="19" fillId="12" borderId="49" applyNumberFormat="0" applyFont="1" applyFill="1" applyBorder="1" applyAlignment="1" applyProtection="0">
      <alignment horizontal="left" vertical="top" wrapText="1"/>
    </xf>
    <xf numFmtId="49" fontId="25" fillId="12" borderId="49" applyNumberFormat="1" applyFont="1" applyFill="1" applyBorder="1" applyAlignment="1" applyProtection="0">
      <alignment horizontal="left" vertical="top" wrapText="1"/>
    </xf>
    <xf numFmtId="0" fontId="25" fillId="12" borderId="49" applyNumberFormat="1" applyFont="1" applyFill="1" applyBorder="1" applyAlignment="1" applyProtection="0">
      <alignment horizontal="right" vertical="top" wrapText="1"/>
    </xf>
    <xf numFmtId="0" fontId="25" fillId="12" borderId="49" applyNumberFormat="1" applyFont="1" applyFill="1" applyBorder="1" applyAlignment="1" applyProtection="0">
      <alignment horizontal="center" vertical="top" wrapText="1"/>
    </xf>
    <xf numFmtId="0" fontId="23" fillId="4" borderId="50" applyNumberFormat="1" applyFont="1" applyFill="1" applyBorder="1" applyAlignment="1" applyProtection="0">
      <alignment horizontal="right" vertical="top" wrapText="1"/>
    </xf>
    <xf numFmtId="49" fontId="23" fillId="4" borderId="50" applyNumberFormat="1" applyFont="1" applyFill="1" applyBorder="1" applyAlignment="1" applyProtection="0">
      <alignment horizontal="left" vertical="top" wrapText="1"/>
    </xf>
    <xf numFmtId="0" fontId="23" fillId="4" borderId="51" applyNumberFormat="1" applyFont="1" applyFill="1" applyBorder="1" applyAlignment="1" applyProtection="0">
      <alignment horizontal="right" vertical="top" wrapText="1"/>
    </xf>
    <xf numFmtId="0" fontId="23" fillId="4" borderId="51" applyNumberFormat="1" applyFont="1" applyFill="1" applyBorder="1" applyAlignment="1" applyProtection="0">
      <alignment horizontal="center" vertical="top" wrapText="1"/>
    </xf>
    <xf numFmtId="0" fontId="25" fillId="4" borderId="51" applyNumberFormat="1" applyFont="1" applyFill="1" applyBorder="1" applyAlignment="1" applyProtection="0">
      <alignment horizontal="center" vertical="top" wrapText="1"/>
    </xf>
    <xf numFmtId="2" fontId="23" fillId="4" borderId="51" applyNumberFormat="1" applyFont="1" applyFill="1" applyBorder="1" applyAlignment="1" applyProtection="0">
      <alignment horizontal="center" vertical="top" wrapText="1"/>
    </xf>
    <xf numFmtId="0" fontId="23" fillId="4" borderId="52" applyNumberFormat="1" applyFont="1" applyFill="1" applyBorder="1" applyAlignment="1" applyProtection="0">
      <alignment horizontal="right" vertical="top" wrapText="1"/>
    </xf>
    <xf numFmtId="0" fontId="23" fillId="4" borderId="52" applyNumberFormat="1" applyFont="1" applyFill="1" applyBorder="1" applyAlignment="1" applyProtection="0">
      <alignment horizontal="center" vertical="top" wrapText="1"/>
    </xf>
    <xf numFmtId="0" fontId="25" fillId="4" borderId="52" applyNumberFormat="1" applyFont="1" applyFill="1" applyBorder="1" applyAlignment="1" applyProtection="0">
      <alignment horizontal="center" vertical="top" wrapText="1"/>
    </xf>
    <xf numFmtId="2" fontId="23" fillId="4" borderId="52" applyNumberFormat="1" applyFont="1" applyFill="1" applyBorder="1" applyAlignment="1" applyProtection="0">
      <alignment horizontal="center" vertical="top" wrapText="1"/>
    </xf>
    <xf numFmtId="0" fontId="0" fillId="4" borderId="47" applyNumberFormat="0" applyFont="1" applyFill="1" applyBorder="1" applyAlignment="1" applyProtection="0">
      <alignment vertical="bottom"/>
    </xf>
    <xf numFmtId="0" fontId="0" fillId="4" borderId="45" applyNumberFormat="0" applyFont="1" applyFill="1" applyBorder="1" applyAlignment="1" applyProtection="0">
      <alignment vertical="bottom"/>
    </xf>
    <xf numFmtId="0" fontId="0" fillId="4" borderId="53" applyNumberFormat="0" applyFont="1" applyFill="1" applyBorder="1" applyAlignment="1" applyProtection="0">
      <alignment vertical="bottom"/>
    </xf>
    <xf numFmtId="0" fontId="0" fillId="4" borderId="45" applyNumberFormat="1" applyFont="1" applyFill="1" applyBorder="1" applyAlignment="1" applyProtection="0">
      <alignment vertical="bottom"/>
    </xf>
    <xf numFmtId="10" fontId="0" fillId="4" borderId="45"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45" applyNumberFormat="1" applyFont="1" applyFill="0" applyBorder="1" applyAlignment="1" applyProtection="0">
      <alignment vertical="bottom"/>
    </xf>
    <xf numFmtId="0" fontId="0" borderId="45" applyNumberFormat="0" applyFont="1" applyFill="0" applyBorder="1" applyAlignment="1" applyProtection="0">
      <alignment vertical="bottom"/>
    </xf>
    <xf numFmtId="49" fontId="0" borderId="45" applyNumberFormat="1" applyFont="1" applyFill="0" applyBorder="1" applyAlignment="1" applyProtection="0">
      <alignment vertical="bottom"/>
    </xf>
    <xf numFmtId="0" fontId="0" borderId="45" applyNumberFormat="0" applyFont="1" applyFill="0" applyBorder="1" applyAlignment="1" applyProtection="0">
      <alignment horizontal="center" vertical="bottom"/>
    </xf>
    <xf numFmtId="0" fontId="0" borderId="45" applyNumberFormat="0" applyFont="1" applyFill="0" applyBorder="1" applyAlignment="1" applyProtection="0">
      <alignment horizontal="left" vertical="bottom"/>
    </xf>
    <xf numFmtId="0" fontId="0" borderId="45" applyNumberFormat="1" applyFont="1" applyFill="0" applyBorder="1" applyAlignment="1" applyProtection="0">
      <alignment horizontal="left" vertical="bottom"/>
    </xf>
    <xf numFmtId="0" fontId="0" applyNumberFormat="1" applyFont="1" applyFill="0" applyBorder="0" applyAlignment="1" applyProtection="0">
      <alignment vertical="bottom"/>
    </xf>
    <xf numFmtId="49" fontId="0" fillId="4" borderId="45" applyNumberFormat="1" applyFont="1" applyFill="1" applyBorder="1" applyAlignment="1" applyProtection="0">
      <alignment vertical="bottom"/>
    </xf>
    <xf numFmtId="0" fontId="26" fillId="4" borderId="45" applyNumberFormat="0" applyFont="1" applyFill="1" applyBorder="1" applyAlignment="1" applyProtection="0">
      <alignment vertical="center"/>
    </xf>
    <xf numFmtId="0" fontId="0" fillId="4" borderId="45" applyNumberFormat="0" applyFont="1" applyFill="1" applyBorder="1" applyAlignment="1" applyProtection="0">
      <alignment vertical="center"/>
    </xf>
    <xf numFmtId="14" fontId="0" fillId="4" borderId="45" applyNumberFormat="1" applyFont="1" applyFill="1" applyBorder="1" applyAlignment="1" applyProtection="0">
      <alignment vertical="bottom"/>
    </xf>
    <xf numFmtId="0" fontId="0" fillId="4" borderId="45"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23" fillId="4" borderId="54" applyNumberFormat="1" applyFont="1" applyFill="1" applyBorder="1" applyAlignment="1" applyProtection="0">
      <alignment horizontal="right" vertical="top" wrapText="1"/>
    </xf>
    <xf numFmtId="0" fontId="0" borderId="55" applyNumberFormat="0" applyFont="1" applyFill="0" applyBorder="1" applyAlignment="1" applyProtection="0">
      <alignment vertical="bottom"/>
    </xf>
    <xf numFmtId="16" fontId="0" borderId="45" applyNumberFormat="1" applyFont="1" applyFill="0" applyBorder="1" applyAlignment="1" applyProtection="0">
      <alignment vertical="bottom"/>
    </xf>
    <xf numFmtId="0" fontId="0" borderId="56" applyNumberFormat="0" applyFont="1" applyFill="0" applyBorder="1" applyAlignment="1" applyProtection="0">
      <alignment vertical="bottom"/>
    </xf>
    <xf numFmtId="0" fontId="0" borderId="57" applyNumberFormat="0" applyFont="1" applyFill="0" applyBorder="1" applyAlignment="1" applyProtection="0">
      <alignment vertical="bottom"/>
    </xf>
    <xf numFmtId="0" fontId="0" borderId="38" applyNumberFormat="0" applyFont="1" applyFill="0" applyBorder="1" applyAlignment="1" applyProtection="0">
      <alignment horizontal="left" vertical="bottom"/>
    </xf>
    <xf numFmtId="0" fontId="0" borderId="22" applyNumberFormat="0" applyFont="1" applyFill="0" applyBorder="1" applyAlignment="1" applyProtection="0">
      <alignment vertical="bottom"/>
    </xf>
    <xf numFmtId="0" fontId="0" fillId="4" borderId="58" applyNumberFormat="0" applyFont="1" applyFill="1" applyBorder="1" applyAlignment="1" applyProtection="0">
      <alignment vertical="bottom"/>
    </xf>
    <xf numFmtId="0" fontId="0" borderId="59" applyNumberFormat="0" applyFont="1" applyFill="0" applyBorder="1" applyAlignment="1" applyProtection="0">
      <alignment vertical="bottom"/>
    </xf>
    <xf numFmtId="0" fontId="0" borderId="53" applyNumberFormat="0" applyFont="1" applyFill="0" applyBorder="1" applyAlignment="1" applyProtection="0">
      <alignment vertical="bottom"/>
    </xf>
    <xf numFmtId="0" fontId="0" borderId="55" applyNumberFormat="0" applyFont="1" applyFill="0" applyBorder="1" applyAlignment="1" applyProtection="0">
      <alignment horizontal="left" vertical="bottom"/>
    </xf>
    <xf numFmtId="0" fontId="0" applyNumberFormat="1" applyFont="1" applyFill="0" applyBorder="0" applyAlignment="1" applyProtection="0">
      <alignment vertical="bottom"/>
    </xf>
    <xf numFmtId="49" fontId="19" fillId="4" borderId="45" applyNumberFormat="1" applyFont="1" applyFill="1" applyBorder="1" applyAlignment="1" applyProtection="0">
      <alignment horizontal="center" vertical="top" wrapText="1"/>
    </xf>
    <xf numFmtId="0" fontId="19" fillId="4" borderId="45" applyNumberFormat="0" applyFont="1" applyFill="1" applyBorder="1" applyAlignment="1" applyProtection="0">
      <alignment horizontal="center" vertical="top" wrapText="1"/>
    </xf>
    <xf numFmtId="0" fontId="27" fillId="4" borderId="45" applyNumberFormat="0" applyFont="1" applyFill="1" applyBorder="1" applyAlignment="1" applyProtection="0">
      <alignment vertical="top" wrapText="1"/>
    </xf>
    <xf numFmtId="0" fontId="0" fillId="4" borderId="45" applyNumberFormat="0" applyFont="1" applyFill="1" applyBorder="1" applyAlignment="1" applyProtection="0">
      <alignment vertical="top" wrapText="1"/>
    </xf>
    <xf numFmtId="49" fontId="19" fillId="4" borderId="45" applyNumberFormat="1" applyFont="1" applyFill="1" applyBorder="1" applyAlignment="1" applyProtection="0">
      <alignment horizontal="left" vertical="top" wrapText="1"/>
    </xf>
    <xf numFmtId="0" fontId="19" fillId="4" borderId="45" applyNumberFormat="1" applyFont="1" applyFill="1" applyBorder="1" applyAlignment="1" applyProtection="0">
      <alignment horizontal="left" vertical="top" wrapText="1"/>
    </xf>
    <xf numFmtId="0" fontId="27" fillId="4" borderId="45" applyNumberFormat="0" applyFont="1" applyFill="1" applyBorder="1" applyAlignment="1" applyProtection="0">
      <alignment horizontal="left" vertical="top" wrapText="1"/>
    </xf>
    <xf numFmtId="49" fontId="19" fillId="4" borderId="45" applyNumberFormat="1" applyFont="1" applyFill="1" applyBorder="1" applyAlignment="1" applyProtection="0">
      <alignment horizontal="center" vertical="center" wrapText="1"/>
    </xf>
    <xf numFmtId="0" fontId="19" fillId="4" borderId="45" applyNumberFormat="0" applyFont="1" applyFill="1" applyBorder="1" applyAlignment="1" applyProtection="0">
      <alignment horizontal="center" vertical="center" wrapText="1"/>
    </xf>
    <xf numFmtId="0" fontId="19" fillId="4" borderId="57" applyNumberFormat="0" applyFont="1" applyFill="1" applyBorder="1" applyAlignment="1" applyProtection="0">
      <alignment horizontal="left" vertical="top" wrapText="1"/>
    </xf>
    <xf numFmtId="0" fontId="1" fillId="4" borderId="60" applyNumberFormat="0" applyFont="1" applyFill="1" applyBorder="1" applyAlignment="1" applyProtection="0">
      <alignment horizontal="right" vertical="top" wrapText="1"/>
    </xf>
    <xf numFmtId="0" fontId="0" fillId="4" borderId="58" applyNumberFormat="0" applyFont="1" applyFill="1" applyBorder="1" applyAlignment="1" applyProtection="0">
      <alignment vertical="bottom" wrapText="1"/>
    </xf>
    <xf numFmtId="0" fontId="0" fillId="4" borderId="45"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fillId="4" borderId="55" applyNumberFormat="0" applyFont="1" applyFill="1" applyBorder="1" applyAlignment="1" applyProtection="0">
      <alignment vertical="bottom"/>
    </xf>
    <xf numFmtId="0" fontId="0" fillId="4" borderId="61" applyNumberFormat="0" applyFont="1" applyFill="1" applyBorder="1" applyAlignment="1" applyProtection="0">
      <alignment vertical="bottom"/>
    </xf>
    <xf numFmtId="0" fontId="0" fillId="4" borderId="1" applyNumberFormat="0" applyFont="1" applyFill="1" applyBorder="1" applyAlignment="1" applyProtection="0">
      <alignment horizontal="right" vertical="top" wrapText="1"/>
    </xf>
    <xf numFmtId="0" fontId="0" fillId="4" borderId="62" applyNumberFormat="0" applyFont="1" applyFill="1" applyBorder="1" applyAlignment="1" applyProtection="0">
      <alignment vertical="bottom"/>
    </xf>
    <xf numFmtId="0" fontId="1" fillId="4" borderId="1" applyNumberFormat="0" applyFont="1" applyFill="1" applyBorder="1" applyAlignment="1" applyProtection="0">
      <alignment horizontal="right" vertical="top" wrapText="1"/>
    </xf>
    <xf numFmtId="0" fontId="0" fillId="4" borderId="63"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applyNumberFormat="1" applyFont="1" applyFill="1" applyBorder="0" applyAlignment="1" applyProtection="0">
      <alignment vertical="bottom"/>
    </xf>
    <xf numFmtId="0" fontId="28" fillId="4" borderId="45" applyNumberFormat="0" applyFont="1" applyFill="1" applyBorder="1" applyAlignment="1" applyProtection="0">
      <alignment vertical="bottom"/>
    </xf>
  </cellXfs>
  <cellStyles count="1">
    <cellStyle name="Normal" xfId="0" builtinId="0"/>
  </cellStyles>
  <dxfs count="133">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color rgb="ffff0000"/>
      </font>
    </dxf>
    <dxf>
      <font>
        <b val="1"/>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color rgb="ffff0000"/>
      </font>
    </dxf>
    <dxf>
      <font>
        <b val="1"/>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b val="1"/>
        <color rgb="ffff0000"/>
      </font>
    </dxf>
    <dxf>
      <font>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b val="1"/>
        <color rgb="ffff0000"/>
      </font>
    </dxf>
    <dxf>
      <font>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b val="1"/>
        <color rgb="ffff0000"/>
      </font>
    </dxf>
    <dxf>
      <font>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b val="1"/>
        <color rgb="ffff0000"/>
      </font>
    </dxf>
    <dxf>
      <font>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
      <font>
        <b val="1"/>
        <color rgb="ffff0000"/>
      </font>
    </dxf>
    <dxf>
      <font>
        <b val="1"/>
        <color rgb="ffff0000"/>
      </font>
    </dxf>
    <dxf>
      <font>
        <color rgb="ffff0000"/>
      </font>
    </dxf>
    <dxf>
      <font>
        <b val="1"/>
        <color rgb="ffff0000"/>
      </font>
    </dxf>
    <dxf>
      <fill>
        <patternFill patternType="solid">
          <fgColor indexed="17"/>
          <bgColor indexed="18"/>
        </patternFill>
      </fill>
    </dxf>
    <dxf>
      <fill>
        <patternFill patternType="solid">
          <fgColor indexed="17"/>
          <bgColor indexed="19"/>
        </patternFill>
      </fill>
    </dxf>
    <dxf>
      <fill>
        <patternFill patternType="solid">
          <fgColor indexed="17"/>
          <bgColor indexed="16"/>
        </patternFill>
      </fill>
    </dxf>
    <dxf>
      <font>
        <b val="1"/>
        <color rgb="ffff0000"/>
      </font>
    </dxf>
    <dxf>
      <font>
        <b val="1"/>
        <color rgb="ffff0000"/>
      </font>
    </dxf>
    <dxf>
      <font>
        <color rgb="ffff0000"/>
      </font>
    </dxf>
    <dxf>
      <fill>
        <patternFill patternType="solid">
          <fgColor indexed="17"/>
          <bgColor indexed="19"/>
        </patternFill>
      </fill>
    </dxf>
    <dxf>
      <fill>
        <patternFill patternType="solid">
          <fgColor indexed="17"/>
          <bgColor indexed="16"/>
        </patternFill>
      </fill>
    </dxf>
    <dxf>
      <font>
        <color rgb="ffff0000"/>
      </font>
      <fill>
        <patternFill patternType="solid">
          <fgColor indexed="17"/>
          <bgColor indexed="15"/>
        </patternFill>
      </fill>
    </dxf>
    <dxf>
      <font>
        <color rgb="ff000000"/>
      </font>
      <fill>
        <patternFill patternType="solid">
          <fgColor indexed="17"/>
          <bgColor indexed="18"/>
        </patternFill>
      </fill>
    </dxf>
    <dxf>
      <fill>
        <patternFill patternType="solid">
          <fgColor indexed="17"/>
          <bgColor indexed="15"/>
        </patternFill>
      </fill>
    </dxf>
    <dxf>
      <fill>
        <patternFill patternType="solid">
          <fgColor indexed="17"/>
          <bgColor indexed="20"/>
        </patternFill>
      </fill>
    </dxf>
    <dxf>
      <fill>
        <patternFill patternType="solid">
          <fgColor indexed="17"/>
          <bgColor indexed="21"/>
        </patternFill>
      </fill>
    </dxf>
    <dxf>
      <font>
        <color rgb="ffff0000"/>
      </font>
      <fill>
        <patternFill patternType="solid">
          <fgColor indexed="17"/>
          <bgColor indexed="15"/>
        </patternFill>
      </fill>
    </dxf>
    <dxf>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7f7f7f"/>
      <rgbColor rgb="ffff0000"/>
      <rgbColor rgb="ffffc000"/>
      <rgbColor rgb="00000000"/>
      <rgbColor rgb="ffd8d8d8"/>
      <rgbColor rgb="ffccff99"/>
      <rgbColor rgb="ffbfbfbf"/>
      <rgbColor rgb="ffd99594"/>
      <rgbColor rgb="ffa5a5a5"/>
      <rgbColor rgb="ff7891b0"/>
      <rgbColor rgb="ff99ccff"/>
      <rgbColor rgb="ff333333"/>
      <rgbColor rgb="ffffff9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110</v>
      </c>
      <c r="C11" s="3"/>
      <c r="D11" s="3"/>
    </row>
    <row r="12">
      <c r="B12" s="4"/>
      <c r="C12" t="s" s="4">
        <v>5</v>
      </c>
      <c r="D12" t="s" s="5">
        <v>110</v>
      </c>
    </row>
    <row r="13">
      <c r="B13" t="s" s="3">
        <v>138</v>
      </c>
      <c r="C13" s="3"/>
      <c r="D13" s="3"/>
    </row>
    <row r="14">
      <c r="B14" s="4"/>
      <c r="C14" t="s" s="4">
        <v>5</v>
      </c>
      <c r="D14" t="s" s="5">
        <v>138</v>
      </c>
    </row>
    <row r="15">
      <c r="B15" t="s" s="3">
        <v>180</v>
      </c>
      <c r="C15" s="3"/>
      <c r="D15" s="3"/>
    </row>
    <row r="16">
      <c r="B16" s="4"/>
      <c r="C16" t="s" s="4">
        <v>5</v>
      </c>
      <c r="D16" t="s" s="5">
        <v>180</v>
      </c>
    </row>
    <row r="17">
      <c r="B17" t="s" s="3">
        <v>255</v>
      </c>
      <c r="C17" s="3"/>
      <c r="D17" s="3"/>
    </row>
    <row r="18">
      <c r="B18" s="4"/>
      <c r="C18" t="s" s="4">
        <v>5</v>
      </c>
      <c r="D18" t="s" s="5">
        <v>255</v>
      </c>
    </row>
    <row r="19">
      <c r="B19" t="s" s="3">
        <v>289</v>
      </c>
      <c r="C19" s="3"/>
      <c r="D19" s="3"/>
    </row>
    <row r="20">
      <c r="B20" s="4"/>
      <c r="C20" t="s" s="4">
        <v>5</v>
      </c>
      <c r="D20" t="s" s="5">
        <v>289</v>
      </c>
    </row>
    <row r="21">
      <c r="B21" t="s" s="3">
        <v>322</v>
      </c>
      <c r="C21" s="3"/>
      <c r="D21" s="3"/>
    </row>
    <row r="22">
      <c r="B22" s="4"/>
      <c r="C22" t="s" s="4">
        <v>5</v>
      </c>
      <c r="D22" t="s" s="5">
        <v>322</v>
      </c>
    </row>
    <row r="23">
      <c r="B23" t="s" s="3">
        <v>337</v>
      </c>
      <c r="C23" s="3"/>
      <c r="D23" s="3"/>
    </row>
    <row r="24">
      <c r="B24" s="4"/>
      <c r="C24" t="s" s="4">
        <v>5</v>
      </c>
      <c r="D24" t="s" s="5">
        <v>337</v>
      </c>
    </row>
    <row r="25">
      <c r="B25" t="s" s="3">
        <v>620</v>
      </c>
      <c r="C25" s="3"/>
      <c r="D25" s="3"/>
    </row>
    <row r="26">
      <c r="B26" s="4"/>
      <c r="C26" t="s" s="4">
        <v>5</v>
      </c>
      <c r="D26" t="s" s="5">
        <v>620</v>
      </c>
    </row>
    <row r="27">
      <c r="B27" t="s" s="3">
        <v>625</v>
      </c>
      <c r="C27" s="3"/>
      <c r="D27" s="3"/>
    </row>
    <row r="28">
      <c r="B28" s="4"/>
      <c r="C28" t="s" s="4">
        <v>5</v>
      </c>
      <c r="D28" t="s" s="5">
        <v>625</v>
      </c>
    </row>
    <row r="29">
      <c r="B29" t="s" s="3">
        <v>630</v>
      </c>
      <c r="C29" s="3"/>
      <c r="D29" s="3"/>
    </row>
    <row r="30">
      <c r="B30" s="4"/>
      <c r="C30" t="s" s="4">
        <v>5</v>
      </c>
      <c r="D30" t="s" s="5">
        <v>630</v>
      </c>
    </row>
    <row r="31">
      <c r="B31" t="s" s="3">
        <v>631</v>
      </c>
      <c r="C31" s="3"/>
      <c r="D31" s="3"/>
    </row>
    <row r="32">
      <c r="B32" s="4"/>
      <c r="C32" t="s" s="4">
        <v>5</v>
      </c>
      <c r="D32" t="s" s="5">
        <v>631</v>
      </c>
    </row>
    <row r="33">
      <c r="B33" t="s" s="3">
        <v>843</v>
      </c>
      <c r="C33" s="3"/>
      <c r="D33" s="3"/>
    </row>
    <row r="34">
      <c r="B34" s="4"/>
      <c r="C34" t="s" s="4">
        <v>5</v>
      </c>
      <c r="D34" t="s" s="5">
        <v>843</v>
      </c>
    </row>
    <row r="35">
      <c r="B35" t="s" s="3">
        <v>844</v>
      </c>
      <c r="C35" s="3"/>
      <c r="D35" s="3"/>
    </row>
    <row r="36">
      <c r="B36" s="4"/>
      <c r="C36" t="s" s="4">
        <v>5</v>
      </c>
      <c r="D36" t="s" s="5">
        <v>844</v>
      </c>
    </row>
  </sheetData>
  <mergeCells count="1">
    <mergeCell ref="B3:D3"/>
  </mergeCells>
  <hyperlinks>
    <hyperlink ref="D10" location="'New Orleans'!R1C1" tooltip="" display="New Orleans"/>
    <hyperlink ref="D12" location="'Houma-Thibodaux'!R1C1" tooltip="" display="Houma-Thibodaux"/>
    <hyperlink ref="D14" location="'Baton Rouge'!R1C1" tooltip="" display="Baton Rouge"/>
    <hyperlink ref="D16" location="'Lafayette'!R1C1" tooltip="" display="Lafayette"/>
    <hyperlink ref="D18" location="'Lake Charles'!R1C1" tooltip="" display="Lake Charles"/>
    <hyperlink ref="D20" location="'Alexandria'!R1C1" tooltip="" display="Alexandria"/>
    <hyperlink ref="D22" location="'Shreveport'!R1C1" tooltip="" display="Shreveport"/>
    <hyperlink ref="D24" location="'Membership-Insurance Progress R'!R1C1" tooltip="" display="Membership-Insurance Progress R"/>
    <hyperlink ref="D26" location="'185'!R1C1" tooltip="" display="185"/>
    <hyperlink ref="D28" location="'365'!R1C1" tooltip="" display="365"/>
    <hyperlink ref="D30" location="'1728'!R1C1" tooltip="" display="1728"/>
    <hyperlink ref="D32" location="'1295-1'!R1C1" tooltip="" display="1295-1"/>
    <hyperlink ref="D34" location="'SP7'!R1C1" tooltip="" display="SP7"/>
    <hyperlink ref="D36" location="'SafeEnviro'!R1C1" tooltip="" display="SafeEnviro"/>
  </hyperlinks>
</worksheet>
</file>

<file path=xl/worksheets/sheet10.xml><?xml version="1.0" encoding="utf-8"?>
<worksheet xmlns:r="http://schemas.openxmlformats.org/officeDocument/2006/relationships" xmlns="http://schemas.openxmlformats.org/spreadsheetml/2006/main">
  <dimension ref="A1:R900"/>
  <sheetViews>
    <sheetView workbookViewId="0" showGridLines="0" defaultGridColor="1"/>
  </sheetViews>
  <sheetFormatPr defaultColWidth="8.83333" defaultRowHeight="13.2" customHeight="1" outlineLevelRow="0" outlineLevelCol="0"/>
  <cols>
    <col min="1" max="13" width="8.85156" style="170" customWidth="1"/>
    <col min="14" max="14" width="82.6719" style="170" customWidth="1"/>
    <col min="15" max="18" width="8.85156" style="170" customWidth="1"/>
    <col min="19" max="256" width="8.85156" style="170" customWidth="1"/>
  </cols>
  <sheetData>
    <row r="1" ht="13.65" customHeight="1">
      <c r="A1" s="171">
        <v>1087</v>
      </c>
      <c r="B1" s="172"/>
      <c r="C1" t="s" s="173">
        <v>621</v>
      </c>
      <c r="D1" s="172"/>
      <c r="E1" s="172"/>
      <c r="F1" s="172"/>
      <c r="G1" s="172"/>
      <c r="H1" s="172"/>
      <c r="I1" s="172"/>
      <c r="J1" s="172"/>
      <c r="K1" s="172"/>
      <c r="L1" s="172"/>
      <c r="M1" s="172"/>
      <c r="N1" s="172"/>
      <c r="O1" s="172"/>
      <c r="P1" s="172"/>
      <c r="Q1" s="172"/>
      <c r="R1" s="172"/>
    </row>
    <row r="2" ht="13.65" customHeight="1">
      <c r="A2" s="171">
        <v>2432</v>
      </c>
      <c r="B2" s="172"/>
      <c r="C2" t="s" s="173">
        <v>622</v>
      </c>
      <c r="D2" s="172"/>
      <c r="E2" s="172"/>
      <c r="F2" s="172"/>
      <c r="G2" s="172"/>
      <c r="H2" s="172"/>
      <c r="I2" s="172"/>
      <c r="J2" s="172"/>
      <c r="K2" s="172"/>
      <c r="L2" s="172"/>
      <c r="M2" s="172"/>
      <c r="N2" s="172"/>
      <c r="O2" s="172"/>
      <c r="P2" s="172"/>
      <c r="Q2" s="172"/>
      <c r="R2" s="172"/>
    </row>
    <row r="3" ht="13.65" customHeight="1">
      <c r="A3" s="171">
        <v>3331</v>
      </c>
      <c r="B3" s="172"/>
      <c r="C3" t="s" s="173">
        <v>623</v>
      </c>
      <c r="D3" s="172"/>
      <c r="E3" s="172"/>
      <c r="F3" s="172"/>
      <c r="G3" s="172"/>
      <c r="H3" s="172"/>
      <c r="I3" s="172"/>
      <c r="J3" s="172"/>
      <c r="K3" s="172"/>
      <c r="L3" s="172"/>
      <c r="M3" s="172"/>
      <c r="N3" s="172"/>
      <c r="O3" s="172"/>
      <c r="P3" s="172"/>
      <c r="Q3" s="172"/>
      <c r="R3" s="172"/>
    </row>
    <row r="4" ht="13.65" customHeight="1">
      <c r="A4" s="171">
        <v>3923</v>
      </c>
      <c r="B4" s="172"/>
      <c r="C4" s="171">
        <v>1087</v>
      </c>
      <c r="D4" s="171">
        <v>1745</v>
      </c>
      <c r="E4" s="171">
        <v>1988</v>
      </c>
      <c r="F4" s="171">
        <v>2142</v>
      </c>
      <c r="G4" s="172"/>
      <c r="H4" s="172"/>
      <c r="I4" s="172"/>
      <c r="J4" s="172"/>
      <c r="K4" s="172"/>
      <c r="L4" s="174"/>
      <c r="M4" s="172"/>
      <c r="N4" s="172"/>
      <c r="O4" s="175"/>
      <c r="P4" s="175"/>
      <c r="Q4" s="175"/>
      <c r="R4" s="175"/>
    </row>
    <row r="5" ht="13.65" customHeight="1">
      <c r="A5" s="171">
        <v>5111</v>
      </c>
      <c r="B5" s="172"/>
      <c r="C5" s="171">
        <v>2432</v>
      </c>
      <c r="D5" s="171">
        <v>2675</v>
      </c>
      <c r="E5" s="171">
        <v>2982</v>
      </c>
      <c r="F5" s="171">
        <v>3150</v>
      </c>
      <c r="G5" s="172"/>
      <c r="H5" s="172"/>
      <c r="I5" s="172"/>
      <c r="J5" s="172"/>
      <c r="K5" s="172"/>
      <c r="L5" s="174"/>
      <c r="M5" s="172"/>
      <c r="N5" s="172"/>
      <c r="O5" s="175"/>
      <c r="P5" s="175"/>
      <c r="Q5" s="175"/>
      <c r="R5" s="175"/>
    </row>
    <row r="6" ht="13.65" customHeight="1">
      <c r="A6" s="171">
        <v>6324</v>
      </c>
      <c r="B6" s="172"/>
      <c r="C6" s="171">
        <v>3331</v>
      </c>
      <c r="D6" s="171">
        <v>3399</v>
      </c>
      <c r="E6" s="171">
        <v>3662</v>
      </c>
      <c r="F6" s="171">
        <v>3870</v>
      </c>
      <c r="G6" s="172"/>
      <c r="H6" s="172"/>
      <c r="I6" s="172"/>
      <c r="J6" s="172"/>
      <c r="K6" s="172"/>
      <c r="L6" s="174"/>
      <c r="M6" s="172"/>
      <c r="N6" s="172"/>
      <c r="O6" s="175"/>
      <c r="P6" s="175"/>
      <c r="Q6" s="175"/>
      <c r="R6" s="175"/>
    </row>
    <row r="7" ht="13.65" customHeight="1">
      <c r="A7" s="171">
        <v>7411</v>
      </c>
      <c r="B7" s="172"/>
      <c r="C7" s="171">
        <v>3923</v>
      </c>
      <c r="D7" s="171">
        <v>4010</v>
      </c>
      <c r="E7" s="171">
        <v>4346</v>
      </c>
      <c r="F7" s="171">
        <v>5084</v>
      </c>
      <c r="G7" s="172"/>
      <c r="H7" s="172"/>
      <c r="I7" s="172"/>
      <c r="J7" s="172"/>
      <c r="K7" s="172"/>
      <c r="L7" s="174"/>
      <c r="M7" s="172"/>
      <c r="N7" s="172"/>
      <c r="O7" s="175"/>
      <c r="P7" s="175"/>
      <c r="Q7" s="175"/>
      <c r="R7" s="175"/>
    </row>
    <row r="8" ht="13.65" customHeight="1">
      <c r="A8" s="171">
        <v>8324</v>
      </c>
      <c r="B8" s="172"/>
      <c r="C8" s="171">
        <v>5111</v>
      </c>
      <c r="D8" s="176">
        <v>5166</v>
      </c>
      <c r="E8" s="176">
        <v>5461</v>
      </c>
      <c r="F8" s="176">
        <v>6057</v>
      </c>
      <c r="G8" s="175"/>
      <c r="H8" s="172"/>
      <c r="I8" s="172"/>
      <c r="J8" s="172"/>
      <c r="K8" s="172"/>
      <c r="L8" s="172"/>
      <c r="M8" s="172"/>
      <c r="N8" s="172"/>
      <c r="O8" s="172"/>
      <c r="P8" s="172"/>
      <c r="Q8" s="172"/>
      <c r="R8" s="172"/>
    </row>
    <row r="9" ht="13.65" customHeight="1">
      <c r="A9" s="171">
        <v>8861</v>
      </c>
      <c r="B9" s="172"/>
      <c r="C9" s="171">
        <v>6324</v>
      </c>
      <c r="D9" s="176">
        <v>6369</v>
      </c>
      <c r="E9" s="176">
        <v>6496</v>
      </c>
      <c r="F9" s="176">
        <v>7084</v>
      </c>
      <c r="G9" s="175"/>
      <c r="H9" s="172"/>
      <c r="I9" s="172"/>
      <c r="J9" s="172"/>
      <c r="K9" s="172"/>
      <c r="L9" s="172"/>
      <c r="M9" s="172"/>
      <c r="N9" s="172"/>
      <c r="O9" s="172"/>
      <c r="P9" s="172"/>
      <c r="Q9" s="172"/>
      <c r="R9" s="172"/>
    </row>
    <row r="10" ht="13.65" customHeight="1">
      <c r="A10" s="171">
        <v>9912</v>
      </c>
      <c r="B10" s="172"/>
      <c r="C10" s="171">
        <v>7411</v>
      </c>
      <c r="D10" s="176">
        <v>8030</v>
      </c>
      <c r="E10" s="176">
        <v>8032</v>
      </c>
      <c r="F10" s="176">
        <v>8323</v>
      </c>
      <c r="G10" s="175"/>
      <c r="H10" s="172"/>
      <c r="I10" s="172"/>
      <c r="J10" s="172"/>
      <c r="K10" s="172"/>
      <c r="L10" s="172"/>
      <c r="M10" s="172"/>
      <c r="N10" s="172"/>
      <c r="O10" s="172"/>
      <c r="P10" s="172"/>
      <c r="Q10" s="172"/>
      <c r="R10" s="172"/>
    </row>
    <row r="11" ht="13.65" customHeight="1">
      <c r="A11" s="171">
        <v>10269</v>
      </c>
      <c r="B11" s="172"/>
      <c r="C11" s="171">
        <v>8324</v>
      </c>
      <c r="D11" s="176">
        <v>8438</v>
      </c>
      <c r="E11" s="176">
        <v>8583</v>
      </c>
      <c r="F11" s="176">
        <v>8805</v>
      </c>
      <c r="G11" s="175"/>
      <c r="H11" s="172"/>
      <c r="I11" s="172"/>
      <c r="J11" s="172"/>
      <c r="K11" s="172"/>
      <c r="L11" s="172"/>
      <c r="M11" s="172"/>
      <c r="N11" s="172"/>
      <c r="O11" s="172"/>
      <c r="P11" s="172"/>
      <c r="Q11" s="172"/>
      <c r="R11" s="172"/>
    </row>
    <row r="12" ht="13.65" customHeight="1">
      <c r="A12" s="171">
        <v>11060</v>
      </c>
      <c r="B12" s="172"/>
      <c r="C12" s="171">
        <v>8861</v>
      </c>
      <c r="D12" s="171">
        <v>8971</v>
      </c>
      <c r="E12" s="171">
        <v>9219</v>
      </c>
      <c r="F12" s="171">
        <v>9436</v>
      </c>
      <c r="G12" s="172"/>
      <c r="H12" s="172"/>
      <c r="I12" s="172"/>
      <c r="J12" s="172"/>
      <c r="K12" s="172"/>
      <c r="L12" s="172"/>
      <c r="M12" s="172"/>
      <c r="N12" s="172"/>
      <c r="O12" s="172"/>
      <c r="P12" s="172"/>
      <c r="Q12" s="172"/>
      <c r="R12" s="172"/>
    </row>
    <row r="13" ht="13.65" customHeight="1">
      <c r="A13" s="171">
        <v>11814</v>
      </c>
      <c r="B13" s="172"/>
      <c r="C13" s="171">
        <v>9912</v>
      </c>
      <c r="D13" s="171">
        <v>10045</v>
      </c>
      <c r="E13" s="171">
        <v>10057</v>
      </c>
      <c r="F13" s="171">
        <v>10185</v>
      </c>
      <c r="G13" s="172"/>
      <c r="H13" s="172"/>
      <c r="I13" s="172"/>
      <c r="J13" s="172"/>
      <c r="K13" s="172"/>
      <c r="L13" s="172"/>
      <c r="M13" s="172"/>
      <c r="N13" s="172"/>
      <c r="O13" s="172"/>
      <c r="P13" s="172"/>
      <c r="Q13" s="172"/>
      <c r="R13" s="172"/>
    </row>
    <row r="14" ht="13.65" customHeight="1">
      <c r="A14" s="171">
        <v>13296</v>
      </c>
      <c r="B14" s="172"/>
      <c r="C14" s="171">
        <v>10269</v>
      </c>
      <c r="D14" s="171">
        <v>10717</v>
      </c>
      <c r="E14" s="171">
        <v>10824</v>
      </c>
      <c r="F14" s="171">
        <v>10912</v>
      </c>
      <c r="G14" s="172"/>
      <c r="H14" s="172"/>
      <c r="I14" s="172"/>
      <c r="J14" s="172"/>
      <c r="K14" s="172"/>
      <c r="L14" s="172"/>
      <c r="M14" s="172"/>
      <c r="N14" s="172"/>
      <c r="O14" s="172"/>
      <c r="P14" s="172"/>
      <c r="Q14" s="172"/>
      <c r="R14" s="172"/>
    </row>
    <row r="15" ht="13.65" customHeight="1">
      <c r="A15" s="171">
        <v>15390</v>
      </c>
      <c r="B15" s="172"/>
      <c r="C15" s="171">
        <v>11060</v>
      </c>
      <c r="D15" s="171">
        <v>11096</v>
      </c>
      <c r="E15" s="171">
        <v>11491</v>
      </c>
      <c r="F15" s="171">
        <v>11576</v>
      </c>
      <c r="G15" s="172"/>
      <c r="H15" s="172"/>
      <c r="I15" s="172"/>
      <c r="J15" s="172"/>
      <c r="K15" s="172"/>
      <c r="L15" s="172"/>
      <c r="M15" s="172"/>
      <c r="N15" s="172"/>
      <c r="O15" s="172"/>
      <c r="P15" s="172"/>
      <c r="Q15" s="172"/>
      <c r="R15" s="172"/>
    </row>
    <row r="16" ht="13.65" customHeight="1">
      <c r="A16" s="171">
        <v>15892</v>
      </c>
      <c r="B16" s="172"/>
      <c r="C16" s="171">
        <v>11814</v>
      </c>
      <c r="D16" s="171">
        <v>12068</v>
      </c>
      <c r="E16" s="171">
        <v>12209</v>
      </c>
      <c r="F16" s="171">
        <v>13192</v>
      </c>
      <c r="G16" s="172"/>
      <c r="H16" s="172"/>
      <c r="I16" s="172"/>
      <c r="J16" s="172"/>
      <c r="K16" s="172"/>
      <c r="L16" s="172"/>
      <c r="M16" s="172"/>
      <c r="N16" s="172"/>
      <c r="O16" s="172"/>
      <c r="P16" s="172"/>
      <c r="Q16" s="172"/>
      <c r="R16" s="172"/>
    </row>
    <row r="17" ht="13.65" customHeight="1">
      <c r="A17" s="171">
        <v>1745</v>
      </c>
      <c r="B17" s="172"/>
      <c r="C17" s="171">
        <v>13296</v>
      </c>
      <c r="D17" s="171">
        <v>13411</v>
      </c>
      <c r="E17" s="171">
        <v>15064</v>
      </c>
      <c r="F17" s="171">
        <v>15228</v>
      </c>
      <c r="G17" s="172"/>
      <c r="H17" s="172"/>
      <c r="I17" s="172"/>
      <c r="J17" s="172"/>
      <c r="K17" s="172"/>
      <c r="L17" s="172"/>
      <c r="M17" s="172"/>
      <c r="N17" s="172"/>
      <c r="O17" s="172"/>
      <c r="P17" s="172"/>
      <c r="Q17" s="172"/>
      <c r="R17" s="172"/>
    </row>
    <row r="18" ht="13.65" customHeight="1">
      <c r="A18" s="171">
        <v>2675</v>
      </c>
      <c r="B18" s="172"/>
      <c r="C18" s="171">
        <v>15390</v>
      </c>
      <c r="D18" s="171">
        <v>15477</v>
      </c>
      <c r="E18" s="171">
        <v>15615</v>
      </c>
      <c r="F18" s="171">
        <v>15731</v>
      </c>
      <c r="G18" s="172"/>
      <c r="H18" s="172"/>
      <c r="I18" s="172"/>
      <c r="J18" s="172"/>
      <c r="K18" s="172"/>
      <c r="L18" s="172"/>
      <c r="M18" s="172"/>
      <c r="N18" s="172"/>
      <c r="O18" s="172"/>
      <c r="P18" s="172"/>
      <c r="Q18" s="172"/>
      <c r="R18" s="172"/>
    </row>
    <row r="19" ht="13.65" customHeight="1">
      <c r="A19" s="171">
        <v>3399</v>
      </c>
      <c r="B19" s="172"/>
      <c r="C19" s="171">
        <v>15892</v>
      </c>
      <c r="D19" s="171">
        <v>16182</v>
      </c>
      <c r="E19" s="171">
        <v>98017</v>
      </c>
      <c r="F19" s="172"/>
      <c r="G19" s="172"/>
      <c r="H19" s="172"/>
      <c r="I19" s="172"/>
      <c r="J19" s="172"/>
      <c r="K19" s="172"/>
      <c r="L19" s="172"/>
      <c r="M19" s="172"/>
      <c r="N19" s="172"/>
      <c r="O19" s="172"/>
      <c r="P19" s="172"/>
      <c r="Q19" s="172"/>
      <c r="R19" s="172"/>
    </row>
    <row r="20" ht="13.65" customHeight="1">
      <c r="A20" s="171">
        <v>4010</v>
      </c>
      <c r="B20" s="172"/>
      <c r="C20" t="s" s="173">
        <v>624</v>
      </c>
      <c r="D20" s="172"/>
      <c r="E20" s="172"/>
      <c r="F20" s="172"/>
      <c r="G20" s="172"/>
      <c r="H20" s="172"/>
      <c r="I20" s="172"/>
      <c r="J20" s="172"/>
      <c r="K20" s="172"/>
      <c r="L20" s="172"/>
      <c r="M20" s="172"/>
      <c r="N20" s="172"/>
      <c r="O20" s="172"/>
      <c r="P20" s="172"/>
      <c r="Q20" s="172"/>
      <c r="R20" s="172"/>
    </row>
    <row r="21" ht="13.65" customHeight="1">
      <c r="A21" s="176">
        <v>5166</v>
      </c>
      <c r="B21" s="172"/>
      <c r="C21" s="172"/>
      <c r="D21" s="172"/>
      <c r="E21" s="172"/>
      <c r="F21" s="172"/>
      <c r="G21" s="172"/>
      <c r="H21" s="172"/>
      <c r="I21" s="172"/>
      <c r="J21" s="172"/>
      <c r="K21" s="172"/>
      <c r="L21" s="172"/>
      <c r="M21" s="172"/>
      <c r="N21" s="172"/>
      <c r="O21" s="172"/>
      <c r="P21" s="172"/>
      <c r="Q21" s="172"/>
      <c r="R21" s="172"/>
    </row>
    <row r="22" ht="13.65" customHeight="1">
      <c r="A22" s="176">
        <v>6369</v>
      </c>
      <c r="B22" s="172"/>
      <c r="C22" s="172"/>
      <c r="D22" s="172"/>
      <c r="E22" s="172"/>
      <c r="F22" s="172"/>
      <c r="G22" s="172"/>
      <c r="H22" s="172"/>
      <c r="I22" s="172"/>
      <c r="J22" s="172"/>
      <c r="K22" s="172"/>
      <c r="L22" s="172"/>
      <c r="M22" s="172"/>
      <c r="N22" s="172"/>
      <c r="O22" s="172"/>
      <c r="P22" s="172"/>
      <c r="Q22" s="172"/>
      <c r="R22" s="172"/>
    </row>
    <row r="23" ht="13.65" customHeight="1">
      <c r="A23" s="176">
        <v>8030</v>
      </c>
      <c r="B23" s="172"/>
      <c r="C23" s="172"/>
      <c r="D23" s="172"/>
      <c r="E23" s="172"/>
      <c r="F23" s="172"/>
      <c r="G23" s="172"/>
      <c r="H23" s="172"/>
      <c r="I23" s="172"/>
      <c r="J23" s="172"/>
      <c r="K23" s="172"/>
      <c r="L23" s="172"/>
      <c r="M23" s="172"/>
      <c r="N23" s="172"/>
      <c r="O23" s="172"/>
      <c r="P23" s="172"/>
      <c r="Q23" s="172"/>
      <c r="R23" s="172"/>
    </row>
    <row r="24" ht="13.65" customHeight="1">
      <c r="A24" s="176">
        <v>8438</v>
      </c>
      <c r="B24" s="172"/>
      <c r="C24" s="172"/>
      <c r="D24" s="172"/>
      <c r="E24" s="172"/>
      <c r="F24" s="172"/>
      <c r="G24" s="172"/>
      <c r="H24" s="172"/>
      <c r="I24" s="172"/>
      <c r="J24" s="172"/>
      <c r="K24" s="172"/>
      <c r="L24" s="172"/>
      <c r="M24" s="172"/>
      <c r="N24" s="172"/>
      <c r="O24" s="172"/>
      <c r="P24" s="172"/>
      <c r="Q24" s="172"/>
      <c r="R24" s="172"/>
    </row>
    <row r="25" ht="13.65" customHeight="1">
      <c r="A25" s="171">
        <v>8971</v>
      </c>
      <c r="B25" s="172"/>
      <c r="C25" s="172"/>
      <c r="D25" s="172"/>
      <c r="E25" s="172"/>
      <c r="F25" s="172"/>
      <c r="G25" s="172"/>
      <c r="H25" s="172"/>
      <c r="I25" s="172"/>
      <c r="J25" s="172"/>
      <c r="K25" s="172"/>
      <c r="L25" s="172"/>
      <c r="M25" s="172"/>
      <c r="N25" s="172"/>
      <c r="O25" s="172"/>
      <c r="P25" s="172"/>
      <c r="Q25" s="172"/>
      <c r="R25" s="172"/>
    </row>
    <row r="26" ht="13.65" customHeight="1">
      <c r="A26" s="171">
        <v>10045</v>
      </c>
      <c r="B26" s="172"/>
      <c r="C26" s="172"/>
      <c r="D26" s="172"/>
      <c r="E26" s="172"/>
      <c r="F26" s="172"/>
      <c r="G26" s="172"/>
      <c r="H26" s="172"/>
      <c r="I26" s="172"/>
      <c r="J26" s="172"/>
      <c r="K26" s="172"/>
      <c r="L26" s="172"/>
      <c r="M26" s="172"/>
      <c r="N26" s="172"/>
      <c r="O26" s="172"/>
      <c r="P26" s="172"/>
      <c r="Q26" s="172"/>
      <c r="R26" s="172"/>
    </row>
    <row r="27" ht="13.65" customHeight="1">
      <c r="A27" s="171">
        <v>10717</v>
      </c>
      <c r="B27" s="172"/>
      <c r="C27" s="172"/>
      <c r="D27" s="172"/>
      <c r="E27" s="172"/>
      <c r="F27" s="172"/>
      <c r="G27" s="172"/>
      <c r="H27" s="172"/>
      <c r="I27" s="172"/>
      <c r="J27" s="172"/>
      <c r="K27" s="172"/>
      <c r="L27" s="172"/>
      <c r="M27" s="172"/>
      <c r="N27" s="172"/>
      <c r="O27" s="172"/>
      <c r="P27" s="172"/>
      <c r="Q27" s="172"/>
      <c r="R27" s="172"/>
    </row>
    <row r="28" ht="13.65" customHeight="1">
      <c r="A28" s="171">
        <v>11096</v>
      </c>
      <c r="B28" s="172"/>
      <c r="C28" s="172"/>
      <c r="D28" s="172"/>
      <c r="E28" s="172"/>
      <c r="F28" s="172"/>
      <c r="G28" s="172"/>
      <c r="H28" s="172"/>
      <c r="I28" s="172"/>
      <c r="J28" s="172"/>
      <c r="K28" s="172"/>
      <c r="L28" s="172"/>
      <c r="M28" s="172"/>
      <c r="N28" s="172"/>
      <c r="O28" s="172"/>
      <c r="P28" s="172"/>
      <c r="Q28" s="172"/>
      <c r="R28" s="172"/>
    </row>
    <row r="29" ht="13.65" customHeight="1">
      <c r="A29" s="171">
        <v>12068</v>
      </c>
      <c r="B29" s="172"/>
      <c r="C29" s="172"/>
      <c r="D29" s="172"/>
      <c r="E29" s="172"/>
      <c r="F29" s="172"/>
      <c r="G29" s="172"/>
      <c r="H29" s="172"/>
      <c r="I29" s="172"/>
      <c r="J29" s="172"/>
      <c r="K29" s="172"/>
      <c r="L29" s="172"/>
      <c r="M29" s="172"/>
      <c r="N29" s="172"/>
      <c r="O29" s="172"/>
      <c r="P29" s="172"/>
      <c r="Q29" s="172"/>
      <c r="R29" s="172"/>
    </row>
    <row r="30" ht="13.65" customHeight="1">
      <c r="A30" s="171">
        <v>13411</v>
      </c>
      <c r="B30" s="172"/>
      <c r="C30" s="172"/>
      <c r="D30" s="172"/>
      <c r="E30" s="172"/>
      <c r="F30" s="172"/>
      <c r="G30" s="172"/>
      <c r="H30" s="172"/>
      <c r="I30" s="172"/>
      <c r="J30" s="172"/>
      <c r="K30" s="172"/>
      <c r="L30" s="172"/>
      <c r="M30" s="172"/>
      <c r="N30" s="172"/>
      <c r="O30" s="172"/>
      <c r="P30" s="172"/>
      <c r="Q30" s="172"/>
      <c r="R30" s="172"/>
    </row>
    <row r="31" ht="13.65" customHeight="1">
      <c r="A31" s="171">
        <v>15477</v>
      </c>
      <c r="B31" s="172"/>
      <c r="C31" s="172"/>
      <c r="D31" s="172"/>
      <c r="E31" s="172"/>
      <c r="F31" s="172"/>
      <c r="G31" s="172"/>
      <c r="H31" s="172"/>
      <c r="I31" s="172"/>
      <c r="J31" s="172"/>
      <c r="K31" s="172"/>
      <c r="L31" s="172"/>
      <c r="M31" s="172"/>
      <c r="N31" s="172"/>
      <c r="O31" s="172"/>
      <c r="P31" s="172"/>
      <c r="Q31" s="172"/>
      <c r="R31" s="172"/>
    </row>
    <row r="32" ht="13.65" customHeight="1">
      <c r="A32" s="171">
        <v>16182</v>
      </c>
      <c r="B32" s="172"/>
      <c r="C32" s="172"/>
      <c r="D32" s="172"/>
      <c r="E32" s="172"/>
      <c r="F32" s="172"/>
      <c r="G32" s="172"/>
      <c r="H32" s="172"/>
      <c r="I32" s="172"/>
      <c r="J32" s="172"/>
      <c r="K32" s="172"/>
      <c r="L32" s="172"/>
      <c r="M32" s="172"/>
      <c r="N32" s="172"/>
      <c r="O32" s="172"/>
      <c r="P32" s="172"/>
      <c r="Q32" s="172"/>
      <c r="R32" s="172"/>
    </row>
    <row r="33" ht="13.65" customHeight="1">
      <c r="A33" s="171">
        <v>1988</v>
      </c>
      <c r="B33" s="172"/>
      <c r="C33" s="172"/>
      <c r="D33" s="172"/>
      <c r="E33" s="172"/>
      <c r="F33" s="172"/>
      <c r="G33" s="172"/>
      <c r="H33" s="172"/>
      <c r="I33" s="172"/>
      <c r="J33" s="172"/>
      <c r="K33" s="172"/>
      <c r="L33" s="172"/>
      <c r="M33" s="172"/>
      <c r="N33" s="172"/>
      <c r="O33" s="172"/>
      <c r="P33" s="172"/>
      <c r="Q33" s="172"/>
      <c r="R33" s="172"/>
    </row>
    <row r="34" ht="13.65" customHeight="1">
      <c r="A34" s="171">
        <v>2982</v>
      </c>
      <c r="B34" s="172"/>
      <c r="C34" s="172"/>
      <c r="D34" s="172"/>
      <c r="E34" s="172"/>
      <c r="F34" s="172"/>
      <c r="G34" s="172"/>
      <c r="H34" s="172"/>
      <c r="I34" s="172"/>
      <c r="J34" s="172"/>
      <c r="K34" s="172"/>
      <c r="L34" s="172"/>
      <c r="M34" s="172"/>
      <c r="N34" s="172"/>
      <c r="O34" s="172"/>
      <c r="P34" s="172"/>
      <c r="Q34" s="172"/>
      <c r="R34" s="172"/>
    </row>
    <row r="35" ht="13.65" customHeight="1">
      <c r="A35" s="171">
        <v>3662</v>
      </c>
      <c r="B35" s="172"/>
      <c r="C35" s="172"/>
      <c r="D35" s="172"/>
      <c r="E35" s="172"/>
      <c r="F35" s="172"/>
      <c r="G35" s="172"/>
      <c r="H35" s="172"/>
      <c r="I35" s="172"/>
      <c r="J35" s="172"/>
      <c r="K35" s="172"/>
      <c r="L35" s="172"/>
      <c r="M35" s="172"/>
      <c r="N35" s="172"/>
      <c r="O35" s="172"/>
      <c r="P35" s="172"/>
      <c r="Q35" s="172"/>
      <c r="R35" s="172"/>
    </row>
    <row r="36" ht="13.65" customHeight="1">
      <c r="A36" s="171">
        <v>4346</v>
      </c>
      <c r="B36" s="172"/>
      <c r="C36" s="172"/>
      <c r="D36" s="172"/>
      <c r="E36" s="172"/>
      <c r="F36" s="172"/>
      <c r="G36" s="172"/>
      <c r="H36" s="172"/>
      <c r="I36" s="172"/>
      <c r="J36" s="172"/>
      <c r="K36" s="172"/>
      <c r="L36" s="172"/>
      <c r="M36" s="172"/>
      <c r="N36" s="172"/>
      <c r="O36" s="172"/>
      <c r="P36" s="172"/>
      <c r="Q36" s="172"/>
      <c r="R36" s="172"/>
    </row>
    <row r="37" ht="13.65" customHeight="1">
      <c r="A37" s="176">
        <v>5461</v>
      </c>
      <c r="B37" s="172"/>
      <c r="C37" s="172"/>
      <c r="D37" s="172"/>
      <c r="E37" s="172"/>
      <c r="F37" s="172"/>
      <c r="G37" s="172"/>
      <c r="H37" s="172"/>
      <c r="I37" s="172"/>
      <c r="J37" s="172"/>
      <c r="K37" s="172"/>
      <c r="L37" s="172"/>
      <c r="M37" s="172"/>
      <c r="N37" s="172"/>
      <c r="O37" s="172"/>
      <c r="P37" s="172"/>
      <c r="Q37" s="172"/>
      <c r="R37" s="172"/>
    </row>
    <row r="38" ht="13.65" customHeight="1">
      <c r="A38" s="176">
        <v>6496</v>
      </c>
      <c r="B38" s="172"/>
      <c r="C38" s="172"/>
      <c r="D38" s="172"/>
      <c r="E38" s="172"/>
      <c r="F38" s="172"/>
      <c r="G38" s="172"/>
      <c r="H38" s="172"/>
      <c r="I38" s="172"/>
      <c r="J38" s="172"/>
      <c r="K38" s="172"/>
      <c r="L38" s="172"/>
      <c r="M38" s="172"/>
      <c r="N38" s="172"/>
      <c r="O38" s="172"/>
      <c r="P38" s="172"/>
      <c r="Q38" s="172"/>
      <c r="R38" s="172"/>
    </row>
    <row r="39" ht="13.65" customHeight="1">
      <c r="A39" s="176">
        <v>8032</v>
      </c>
      <c r="B39" s="172"/>
      <c r="C39" s="172"/>
      <c r="D39" s="172"/>
      <c r="E39" s="172"/>
      <c r="F39" s="172"/>
      <c r="G39" s="172"/>
      <c r="H39" s="172"/>
      <c r="I39" s="172"/>
      <c r="J39" s="172"/>
      <c r="K39" s="172"/>
      <c r="L39" s="172"/>
      <c r="M39" s="172"/>
      <c r="N39" s="172"/>
      <c r="O39" s="172"/>
      <c r="P39" s="172"/>
      <c r="Q39" s="172"/>
      <c r="R39" s="172"/>
    </row>
    <row r="40" ht="13.65" customHeight="1">
      <c r="A40" s="176">
        <v>8583</v>
      </c>
      <c r="B40" s="172"/>
      <c r="C40" s="172"/>
      <c r="D40" s="172"/>
      <c r="E40" s="172"/>
      <c r="F40" s="172"/>
      <c r="G40" s="172"/>
      <c r="H40" s="172"/>
      <c r="I40" s="172"/>
      <c r="J40" s="172"/>
      <c r="K40" s="172"/>
      <c r="L40" s="172"/>
      <c r="M40" s="172"/>
      <c r="N40" s="172"/>
      <c r="O40" s="172"/>
      <c r="P40" s="172"/>
      <c r="Q40" s="172"/>
      <c r="R40" s="172"/>
    </row>
    <row r="41" ht="13.65" customHeight="1">
      <c r="A41" s="171">
        <v>9219</v>
      </c>
      <c r="B41" s="172"/>
      <c r="C41" s="172"/>
      <c r="D41" s="172"/>
      <c r="E41" s="172"/>
      <c r="F41" s="172"/>
      <c r="G41" s="172"/>
      <c r="H41" s="172"/>
      <c r="I41" s="172"/>
      <c r="J41" s="172"/>
      <c r="K41" s="172"/>
      <c r="L41" s="172"/>
      <c r="M41" s="172"/>
      <c r="N41" s="172"/>
      <c r="O41" s="172"/>
      <c r="P41" s="172"/>
      <c r="Q41" s="172"/>
      <c r="R41" s="172"/>
    </row>
    <row r="42" ht="13.65" customHeight="1">
      <c r="A42" s="171">
        <v>10057</v>
      </c>
      <c r="B42" s="172"/>
      <c r="C42" s="172"/>
      <c r="D42" s="172"/>
      <c r="E42" s="172"/>
      <c r="F42" s="172"/>
      <c r="G42" s="172"/>
      <c r="H42" s="172"/>
      <c r="I42" s="172"/>
      <c r="J42" s="172"/>
      <c r="K42" s="172"/>
      <c r="L42" s="172"/>
      <c r="M42" s="172"/>
      <c r="N42" s="172"/>
      <c r="O42" s="172"/>
      <c r="P42" s="172"/>
      <c r="Q42" s="172"/>
      <c r="R42" s="172"/>
    </row>
    <row r="43" ht="13.65" customHeight="1">
      <c r="A43" s="171">
        <v>10824</v>
      </c>
      <c r="B43" s="172"/>
      <c r="C43" s="172"/>
      <c r="D43" s="172"/>
      <c r="E43" s="172"/>
      <c r="F43" s="172"/>
      <c r="G43" s="172"/>
      <c r="H43" s="172"/>
      <c r="I43" s="172"/>
      <c r="J43" s="172"/>
      <c r="K43" s="172"/>
      <c r="L43" s="172"/>
      <c r="M43" s="172"/>
      <c r="N43" s="172"/>
      <c r="O43" s="172"/>
      <c r="P43" s="172"/>
      <c r="Q43" s="172"/>
      <c r="R43" s="172"/>
    </row>
    <row r="44" ht="13.65" customHeight="1">
      <c r="A44" s="171">
        <v>11491</v>
      </c>
      <c r="B44" s="172"/>
      <c r="C44" s="172"/>
      <c r="D44" s="172"/>
      <c r="E44" s="172"/>
      <c r="F44" s="172"/>
      <c r="G44" s="172"/>
      <c r="H44" s="172"/>
      <c r="I44" s="172"/>
      <c r="J44" s="172"/>
      <c r="K44" s="172"/>
      <c r="L44" s="172"/>
      <c r="M44" s="172"/>
      <c r="N44" s="172"/>
      <c r="O44" s="172"/>
      <c r="P44" s="172"/>
      <c r="Q44" s="172"/>
      <c r="R44" s="172"/>
    </row>
    <row r="45" ht="13.65" customHeight="1">
      <c r="A45" s="171">
        <v>12209</v>
      </c>
      <c r="B45" s="172"/>
      <c r="C45" s="172"/>
      <c r="D45" s="172"/>
      <c r="E45" s="172"/>
      <c r="F45" s="172"/>
      <c r="G45" s="172"/>
      <c r="H45" s="172"/>
      <c r="I45" s="172"/>
      <c r="J45" s="172"/>
      <c r="K45" s="172"/>
      <c r="L45" s="172"/>
      <c r="M45" s="172"/>
      <c r="N45" s="172"/>
      <c r="O45" s="172"/>
      <c r="P45" s="172"/>
      <c r="Q45" s="172"/>
      <c r="R45" s="172"/>
    </row>
    <row r="46" ht="13.65" customHeight="1">
      <c r="A46" s="171">
        <v>15064</v>
      </c>
      <c r="B46" s="172"/>
      <c r="C46" s="172"/>
      <c r="D46" s="172"/>
      <c r="E46" s="172"/>
      <c r="F46" s="172"/>
      <c r="G46" s="172"/>
      <c r="H46" s="172"/>
      <c r="I46" s="172"/>
      <c r="J46" s="172"/>
      <c r="K46" s="172"/>
      <c r="L46" s="172"/>
      <c r="M46" s="172"/>
      <c r="N46" s="172"/>
      <c r="O46" s="172"/>
      <c r="P46" s="172"/>
      <c r="Q46" s="172"/>
      <c r="R46" s="172"/>
    </row>
    <row r="47" ht="13.65" customHeight="1">
      <c r="A47" s="171">
        <v>15615</v>
      </c>
      <c r="B47" s="172"/>
      <c r="C47" s="172"/>
      <c r="D47" s="172"/>
      <c r="E47" s="172"/>
      <c r="F47" s="172"/>
      <c r="G47" s="172"/>
      <c r="H47" s="172"/>
      <c r="I47" s="172"/>
      <c r="J47" s="172"/>
      <c r="K47" s="172"/>
      <c r="L47" s="172"/>
      <c r="M47" s="172"/>
      <c r="N47" s="172"/>
      <c r="O47" s="172"/>
      <c r="P47" s="172"/>
      <c r="Q47" s="172"/>
      <c r="R47" s="172"/>
    </row>
    <row r="48" ht="13.65" customHeight="1">
      <c r="A48" s="171">
        <v>98017</v>
      </c>
      <c r="B48" s="172"/>
      <c r="C48" s="172"/>
      <c r="D48" s="172"/>
      <c r="E48" s="172"/>
      <c r="F48" s="172"/>
      <c r="G48" s="172"/>
      <c r="H48" s="172"/>
      <c r="I48" s="172"/>
      <c r="J48" s="172"/>
      <c r="K48" s="172"/>
      <c r="L48" s="172"/>
      <c r="M48" s="172"/>
      <c r="N48" s="172"/>
      <c r="O48" s="172"/>
      <c r="P48" s="172"/>
      <c r="Q48" s="172"/>
      <c r="R48" s="172"/>
    </row>
    <row r="49" ht="13.65" customHeight="1">
      <c r="A49" s="171">
        <v>2142</v>
      </c>
      <c r="B49" s="172"/>
      <c r="C49" s="172"/>
      <c r="D49" s="172"/>
      <c r="E49" s="172"/>
      <c r="F49" s="172"/>
      <c r="G49" s="172"/>
      <c r="H49" s="172"/>
      <c r="I49" s="172"/>
      <c r="J49" s="172"/>
      <c r="K49" s="172"/>
      <c r="L49" s="172"/>
      <c r="M49" s="172"/>
      <c r="N49" s="172"/>
      <c r="O49" s="172"/>
      <c r="P49" s="172"/>
      <c r="Q49" s="172"/>
      <c r="R49" s="172"/>
    </row>
    <row r="50" ht="13.65" customHeight="1">
      <c r="A50" s="171">
        <v>3150</v>
      </c>
      <c r="B50" s="172"/>
      <c r="C50" s="172"/>
      <c r="D50" s="172"/>
      <c r="E50" s="172"/>
      <c r="F50" s="172"/>
      <c r="G50" s="172"/>
      <c r="H50" s="172"/>
      <c r="I50" s="172"/>
      <c r="J50" s="172"/>
      <c r="K50" s="172"/>
      <c r="L50" s="172"/>
      <c r="M50" s="172"/>
      <c r="N50" s="172"/>
      <c r="O50" s="172"/>
      <c r="P50" s="172"/>
      <c r="Q50" s="172"/>
      <c r="R50" s="172"/>
    </row>
    <row r="51" ht="13.65" customHeight="1">
      <c r="A51" s="171">
        <v>3870</v>
      </c>
      <c r="B51" s="172"/>
      <c r="C51" s="172"/>
      <c r="D51" s="172"/>
      <c r="E51" s="172"/>
      <c r="F51" s="172"/>
      <c r="G51" s="172"/>
      <c r="H51" s="172"/>
      <c r="I51" s="172"/>
      <c r="J51" s="172"/>
      <c r="K51" s="172"/>
      <c r="L51" s="172"/>
      <c r="M51" s="172"/>
      <c r="N51" s="172"/>
      <c r="O51" s="172"/>
      <c r="P51" s="172"/>
      <c r="Q51" s="172"/>
      <c r="R51" s="172"/>
    </row>
    <row r="52" ht="13.65" customHeight="1">
      <c r="A52" s="171">
        <v>5084</v>
      </c>
      <c r="B52" s="172"/>
      <c r="C52" s="172"/>
      <c r="D52" s="172"/>
      <c r="E52" s="172"/>
      <c r="F52" s="172"/>
      <c r="G52" s="172"/>
      <c r="H52" s="172"/>
      <c r="I52" s="172"/>
      <c r="J52" s="172"/>
      <c r="K52" s="172"/>
      <c r="L52" s="172"/>
      <c r="M52" s="172"/>
      <c r="N52" s="172"/>
      <c r="O52" s="172"/>
      <c r="P52" s="172"/>
      <c r="Q52" s="172"/>
      <c r="R52" s="172"/>
    </row>
    <row r="53" ht="13.65" customHeight="1">
      <c r="A53" s="176">
        <v>6057</v>
      </c>
      <c r="B53" s="172"/>
      <c r="C53" s="172"/>
      <c r="D53" s="172"/>
      <c r="E53" s="172"/>
      <c r="F53" s="172"/>
      <c r="G53" s="172"/>
      <c r="H53" s="172"/>
      <c r="I53" s="172"/>
      <c r="J53" s="172"/>
      <c r="K53" s="172"/>
      <c r="L53" s="172"/>
      <c r="M53" s="172"/>
      <c r="N53" s="172"/>
      <c r="O53" s="172"/>
      <c r="P53" s="172"/>
      <c r="Q53" s="172"/>
      <c r="R53" s="172"/>
    </row>
    <row r="54" ht="13.65" customHeight="1">
      <c r="A54" s="176">
        <v>7084</v>
      </c>
      <c r="B54" s="172"/>
      <c r="C54" s="172"/>
      <c r="D54" s="172"/>
      <c r="E54" s="172"/>
      <c r="F54" s="172"/>
      <c r="G54" s="172"/>
      <c r="H54" s="172"/>
      <c r="I54" s="172"/>
      <c r="J54" s="172"/>
      <c r="K54" s="172"/>
      <c r="L54" s="172"/>
      <c r="M54" s="172"/>
      <c r="N54" s="172"/>
      <c r="O54" s="172"/>
      <c r="P54" s="172"/>
      <c r="Q54" s="172"/>
      <c r="R54" s="172"/>
    </row>
    <row r="55" ht="13.65" customHeight="1">
      <c r="A55" s="176">
        <v>8323</v>
      </c>
      <c r="B55" s="172"/>
      <c r="C55" s="172"/>
      <c r="D55" s="172"/>
      <c r="E55" s="172"/>
      <c r="F55" s="172"/>
      <c r="G55" s="172"/>
      <c r="H55" s="172"/>
      <c r="I55" s="172"/>
      <c r="J55" s="172"/>
      <c r="K55" s="172"/>
      <c r="L55" s="172"/>
      <c r="M55" s="172"/>
      <c r="N55" s="172"/>
      <c r="O55" s="172"/>
      <c r="P55" s="172"/>
      <c r="Q55" s="172"/>
      <c r="R55" s="172"/>
    </row>
    <row r="56" ht="13.65" customHeight="1">
      <c r="A56" s="176">
        <v>8805</v>
      </c>
      <c r="B56" s="172"/>
      <c r="C56" s="172"/>
      <c r="D56" s="172"/>
      <c r="E56" s="172"/>
      <c r="F56" s="172"/>
      <c r="G56" s="172"/>
      <c r="H56" s="172"/>
      <c r="I56" s="172"/>
      <c r="J56" s="172"/>
      <c r="K56" s="172"/>
      <c r="L56" s="172"/>
      <c r="M56" s="172"/>
      <c r="N56" s="172"/>
      <c r="O56" s="172"/>
      <c r="P56" s="172"/>
      <c r="Q56" s="172"/>
      <c r="R56" s="172"/>
    </row>
    <row r="57" ht="13.65" customHeight="1">
      <c r="A57" s="171">
        <v>9436</v>
      </c>
      <c r="B57" s="172"/>
      <c r="C57" s="172"/>
      <c r="D57" s="172"/>
      <c r="E57" s="172"/>
      <c r="F57" s="172"/>
      <c r="G57" s="172"/>
      <c r="H57" s="172"/>
      <c r="I57" s="172"/>
      <c r="J57" s="172"/>
      <c r="K57" s="172"/>
      <c r="L57" s="172"/>
      <c r="M57" s="172"/>
      <c r="N57" s="172"/>
      <c r="O57" s="172"/>
      <c r="P57" s="172"/>
      <c r="Q57" s="172"/>
      <c r="R57" s="172"/>
    </row>
    <row r="58" ht="13.65" customHeight="1">
      <c r="A58" s="171">
        <v>10185</v>
      </c>
      <c r="B58" s="172"/>
      <c r="C58" s="172"/>
      <c r="D58" s="172"/>
      <c r="E58" s="172"/>
      <c r="F58" s="172"/>
      <c r="G58" s="172"/>
      <c r="H58" s="172"/>
      <c r="I58" s="172"/>
      <c r="J58" s="172"/>
      <c r="K58" s="172"/>
      <c r="L58" s="172"/>
      <c r="M58" s="172"/>
      <c r="N58" s="172"/>
      <c r="O58" s="172"/>
      <c r="P58" s="172"/>
      <c r="Q58" s="172"/>
      <c r="R58" s="172"/>
    </row>
    <row r="59" ht="13.65" customHeight="1">
      <c r="A59" s="171">
        <v>10912</v>
      </c>
      <c r="B59" s="172"/>
      <c r="C59" s="172"/>
      <c r="D59" s="172"/>
      <c r="E59" s="172"/>
      <c r="F59" s="172"/>
      <c r="G59" s="172"/>
      <c r="H59" s="172"/>
      <c r="I59" s="172"/>
      <c r="J59" s="172"/>
      <c r="K59" s="172"/>
      <c r="L59" s="172"/>
      <c r="M59" s="172"/>
      <c r="N59" s="172"/>
      <c r="O59" s="172"/>
      <c r="P59" s="172"/>
      <c r="Q59" s="172"/>
      <c r="R59" s="172"/>
    </row>
    <row r="60" ht="13.65" customHeight="1">
      <c r="A60" s="171">
        <v>11576</v>
      </c>
      <c r="B60" s="172"/>
      <c r="C60" s="172"/>
      <c r="D60" s="172"/>
      <c r="E60" s="172"/>
      <c r="F60" s="172"/>
      <c r="G60" s="172"/>
      <c r="H60" s="172"/>
      <c r="I60" s="172"/>
      <c r="J60" s="172"/>
      <c r="K60" s="172"/>
      <c r="L60" s="172"/>
      <c r="M60" s="172"/>
      <c r="N60" s="172"/>
      <c r="O60" s="172"/>
      <c r="P60" s="172"/>
      <c r="Q60" s="172"/>
      <c r="R60" s="172"/>
    </row>
    <row r="61" ht="13.65" customHeight="1">
      <c r="A61" s="171">
        <v>13192</v>
      </c>
      <c r="B61" s="172"/>
      <c r="C61" s="172"/>
      <c r="D61" s="172"/>
      <c r="E61" s="172"/>
      <c r="F61" s="172"/>
      <c r="G61" s="172"/>
      <c r="H61" s="172"/>
      <c r="I61" s="172"/>
      <c r="J61" s="172"/>
      <c r="K61" s="172"/>
      <c r="L61" s="172"/>
      <c r="M61" s="172"/>
      <c r="N61" s="172"/>
      <c r="O61" s="172"/>
      <c r="P61" s="172"/>
      <c r="Q61" s="172"/>
      <c r="R61" s="172"/>
    </row>
    <row r="62" ht="13.65" customHeight="1">
      <c r="A62" s="171">
        <v>15228</v>
      </c>
      <c r="B62" s="172"/>
      <c r="C62" s="172"/>
      <c r="D62" s="172"/>
      <c r="E62" s="172"/>
      <c r="F62" s="172"/>
      <c r="G62" s="172"/>
      <c r="H62" s="172"/>
      <c r="I62" s="172"/>
      <c r="J62" s="172"/>
      <c r="K62" s="172"/>
      <c r="L62" s="172"/>
      <c r="M62" s="172"/>
      <c r="N62" s="172"/>
      <c r="O62" s="172"/>
      <c r="P62" s="172"/>
      <c r="Q62" s="172"/>
      <c r="R62" s="172"/>
    </row>
    <row r="63" ht="13.65" customHeight="1">
      <c r="A63" s="171">
        <v>15731</v>
      </c>
      <c r="B63" s="172"/>
      <c r="C63" s="172"/>
      <c r="D63" s="172"/>
      <c r="E63" s="172"/>
      <c r="F63" s="172"/>
      <c r="G63" s="172"/>
      <c r="H63" s="172"/>
      <c r="I63" s="172"/>
      <c r="J63" s="172"/>
      <c r="K63" s="172"/>
      <c r="L63" s="172"/>
      <c r="M63" s="172"/>
      <c r="N63" s="172"/>
      <c r="O63" s="172"/>
      <c r="P63" s="172"/>
      <c r="Q63" s="172"/>
      <c r="R63" s="172"/>
    </row>
    <row r="64" ht="13.65" customHeight="1">
      <c r="A64" s="172"/>
      <c r="B64" s="172"/>
      <c r="C64" s="172"/>
      <c r="D64" s="172"/>
      <c r="E64" s="172"/>
      <c r="F64" s="172"/>
      <c r="G64" s="172"/>
      <c r="H64" s="172"/>
      <c r="I64" s="172"/>
      <c r="J64" s="172"/>
      <c r="K64" s="172"/>
      <c r="L64" s="172"/>
      <c r="M64" s="172"/>
      <c r="N64" s="172"/>
      <c r="O64" s="172"/>
      <c r="P64" s="172"/>
      <c r="Q64" s="172"/>
      <c r="R64" s="172"/>
    </row>
    <row r="65" ht="13.65" customHeight="1">
      <c r="A65" s="172"/>
      <c r="B65" s="172"/>
      <c r="C65" s="172"/>
      <c r="D65" s="172"/>
      <c r="E65" s="172"/>
      <c r="F65" s="172"/>
      <c r="G65" s="172"/>
      <c r="H65" s="172"/>
      <c r="I65" s="172"/>
      <c r="J65" s="172"/>
      <c r="K65" s="172"/>
      <c r="L65" s="172"/>
      <c r="M65" s="172"/>
      <c r="N65" s="172"/>
      <c r="O65" s="172"/>
      <c r="P65" s="172"/>
      <c r="Q65" s="172"/>
      <c r="R65" s="172"/>
    </row>
    <row r="66" ht="13.65" customHeight="1">
      <c r="A66" s="172"/>
      <c r="B66" s="172"/>
      <c r="C66" s="172"/>
      <c r="D66" s="172"/>
      <c r="E66" s="172"/>
      <c r="F66" s="172"/>
      <c r="G66" s="172"/>
      <c r="H66" s="172"/>
      <c r="I66" s="172"/>
      <c r="J66" s="172"/>
      <c r="K66" s="172"/>
      <c r="L66" s="172"/>
      <c r="M66" s="172"/>
      <c r="N66" s="172"/>
      <c r="O66" s="172"/>
      <c r="P66" s="172"/>
      <c r="Q66" s="172"/>
      <c r="R66" s="172"/>
    </row>
    <row r="67" ht="13.65" customHeight="1">
      <c r="A67" s="172"/>
      <c r="B67" s="172"/>
      <c r="C67" s="172"/>
      <c r="D67" s="172"/>
      <c r="E67" s="172"/>
      <c r="F67" s="172"/>
      <c r="G67" s="172"/>
      <c r="H67" s="172"/>
      <c r="I67" s="172"/>
      <c r="J67" s="172"/>
      <c r="K67" s="172"/>
      <c r="L67" s="172"/>
      <c r="M67" s="172"/>
      <c r="N67" s="172"/>
      <c r="O67" s="172"/>
      <c r="P67" s="172"/>
      <c r="Q67" s="172"/>
      <c r="R67" s="172"/>
    </row>
    <row r="68" ht="13.65" customHeight="1">
      <c r="A68" s="172"/>
      <c r="B68" s="172"/>
      <c r="C68" s="172"/>
      <c r="D68" s="172"/>
      <c r="E68" s="172"/>
      <c r="F68" s="172"/>
      <c r="G68" s="172"/>
      <c r="H68" s="172"/>
      <c r="I68" s="172"/>
      <c r="J68" s="172"/>
      <c r="K68" s="172"/>
      <c r="L68" s="172"/>
      <c r="M68" s="172"/>
      <c r="N68" s="172"/>
      <c r="O68" s="172"/>
      <c r="P68" s="172"/>
      <c r="Q68" s="172"/>
      <c r="R68" s="172"/>
    </row>
    <row r="69" ht="13.65" customHeight="1">
      <c r="A69" s="172"/>
      <c r="B69" s="172"/>
      <c r="C69" s="172"/>
      <c r="D69" s="172"/>
      <c r="E69" s="172"/>
      <c r="F69" s="172"/>
      <c r="G69" s="172"/>
      <c r="H69" s="172"/>
      <c r="I69" s="172"/>
      <c r="J69" s="172"/>
      <c r="K69" s="172"/>
      <c r="L69" s="172"/>
      <c r="M69" s="172"/>
      <c r="N69" s="172"/>
      <c r="O69" s="172"/>
      <c r="P69" s="172"/>
      <c r="Q69" s="172"/>
      <c r="R69" s="172"/>
    </row>
    <row r="70" ht="13.65" customHeight="1">
      <c r="A70" s="172"/>
      <c r="B70" s="172"/>
      <c r="C70" s="172"/>
      <c r="D70" s="172"/>
      <c r="E70" s="172"/>
      <c r="F70" s="172"/>
      <c r="G70" s="172"/>
      <c r="H70" s="172"/>
      <c r="I70" s="172"/>
      <c r="J70" s="172"/>
      <c r="K70" s="172"/>
      <c r="L70" s="172"/>
      <c r="M70" s="172"/>
      <c r="N70" s="172"/>
      <c r="O70" s="172"/>
      <c r="P70" s="172"/>
      <c r="Q70" s="172"/>
      <c r="R70" s="172"/>
    </row>
    <row r="71" ht="13.65" customHeight="1">
      <c r="A71" s="172"/>
      <c r="B71" s="172"/>
      <c r="C71" s="172"/>
      <c r="D71" s="172"/>
      <c r="E71" s="172"/>
      <c r="F71" s="172"/>
      <c r="G71" s="172"/>
      <c r="H71" s="172"/>
      <c r="I71" s="172"/>
      <c r="J71" s="172"/>
      <c r="K71" s="172"/>
      <c r="L71" s="172"/>
      <c r="M71" s="172"/>
      <c r="N71" s="172"/>
      <c r="O71" s="172"/>
      <c r="P71" s="172"/>
      <c r="Q71" s="172"/>
      <c r="R71" s="172"/>
    </row>
    <row r="72" ht="13.65" customHeight="1">
      <c r="A72" s="172"/>
      <c r="B72" s="172"/>
      <c r="C72" s="172"/>
      <c r="D72" s="172"/>
      <c r="E72" s="172"/>
      <c r="F72" s="172"/>
      <c r="G72" s="172"/>
      <c r="H72" s="172"/>
      <c r="I72" s="172"/>
      <c r="J72" s="172"/>
      <c r="K72" s="172"/>
      <c r="L72" s="172"/>
      <c r="M72" s="172"/>
      <c r="N72" s="172"/>
      <c r="O72" s="172"/>
      <c r="P72" s="172"/>
      <c r="Q72" s="172"/>
      <c r="R72" s="172"/>
    </row>
    <row r="73" ht="13.65" customHeight="1">
      <c r="A73" s="172"/>
      <c r="B73" s="172"/>
      <c r="C73" s="172"/>
      <c r="D73" s="172"/>
      <c r="E73" s="172"/>
      <c r="F73" s="172"/>
      <c r="G73" s="172"/>
      <c r="H73" s="172"/>
      <c r="I73" s="172"/>
      <c r="J73" s="172"/>
      <c r="K73" s="172"/>
      <c r="L73" s="172"/>
      <c r="M73" s="172"/>
      <c r="N73" s="172"/>
      <c r="O73" s="172"/>
      <c r="P73" s="172"/>
      <c r="Q73" s="172"/>
      <c r="R73" s="172"/>
    </row>
    <row r="74" ht="13.65" customHeight="1">
      <c r="A74" s="172"/>
      <c r="B74" s="172"/>
      <c r="C74" s="172"/>
      <c r="D74" s="172"/>
      <c r="E74" s="172"/>
      <c r="F74" s="172"/>
      <c r="G74" s="172"/>
      <c r="H74" s="172"/>
      <c r="I74" s="172"/>
      <c r="J74" s="172"/>
      <c r="K74" s="172"/>
      <c r="L74" s="172"/>
      <c r="M74" s="172"/>
      <c r="N74" s="172"/>
      <c r="O74" s="172"/>
      <c r="P74" s="172"/>
      <c r="Q74" s="172"/>
      <c r="R74" s="172"/>
    </row>
    <row r="75" ht="13.65" customHeight="1">
      <c r="A75" s="172"/>
      <c r="B75" s="172"/>
      <c r="C75" s="172"/>
      <c r="D75" s="172"/>
      <c r="E75" s="172"/>
      <c r="F75" s="172"/>
      <c r="G75" s="172"/>
      <c r="H75" s="172"/>
      <c r="I75" s="172"/>
      <c r="J75" s="172"/>
      <c r="K75" s="172"/>
      <c r="L75" s="172"/>
      <c r="M75" s="172"/>
      <c r="N75" s="172"/>
      <c r="O75" s="172"/>
      <c r="P75" s="172"/>
      <c r="Q75" s="172"/>
      <c r="R75" s="172"/>
    </row>
    <row r="76" ht="13.65" customHeight="1">
      <c r="A76" s="172"/>
      <c r="B76" s="172"/>
      <c r="C76" s="172"/>
      <c r="D76" s="172"/>
      <c r="E76" s="172"/>
      <c r="F76" s="172"/>
      <c r="G76" s="172"/>
      <c r="H76" s="172"/>
      <c r="I76" s="172"/>
      <c r="J76" s="172"/>
      <c r="K76" s="172"/>
      <c r="L76" s="172"/>
      <c r="M76" s="172"/>
      <c r="N76" s="172"/>
      <c r="O76" s="172"/>
      <c r="P76" s="172"/>
      <c r="Q76" s="172"/>
      <c r="R76" s="172"/>
    </row>
    <row r="77" ht="13.65" customHeight="1">
      <c r="A77" s="172"/>
      <c r="B77" s="172"/>
      <c r="C77" s="172"/>
      <c r="D77" s="172"/>
      <c r="E77" s="172"/>
      <c r="F77" s="172"/>
      <c r="G77" s="172"/>
      <c r="H77" s="172"/>
      <c r="I77" s="172"/>
      <c r="J77" s="172"/>
      <c r="K77" s="172"/>
      <c r="L77" s="172"/>
      <c r="M77" s="172"/>
      <c r="N77" s="172"/>
      <c r="O77" s="172"/>
      <c r="P77" s="172"/>
      <c r="Q77" s="172"/>
      <c r="R77" s="172"/>
    </row>
    <row r="78" ht="13.65" customHeight="1">
      <c r="A78" s="172"/>
      <c r="B78" s="172"/>
      <c r="C78" s="172"/>
      <c r="D78" s="172"/>
      <c r="E78" s="172"/>
      <c r="F78" s="172"/>
      <c r="G78" s="172"/>
      <c r="H78" s="172"/>
      <c r="I78" s="172"/>
      <c r="J78" s="172"/>
      <c r="K78" s="172"/>
      <c r="L78" s="172"/>
      <c r="M78" s="172"/>
      <c r="N78" s="172"/>
      <c r="O78" s="172"/>
      <c r="P78" s="172"/>
      <c r="Q78" s="172"/>
      <c r="R78" s="172"/>
    </row>
    <row r="79" ht="13.65" customHeight="1">
      <c r="A79" s="172"/>
      <c r="B79" s="172"/>
      <c r="C79" s="172"/>
      <c r="D79" s="172"/>
      <c r="E79" s="172"/>
      <c r="F79" s="172"/>
      <c r="G79" s="172"/>
      <c r="H79" s="172"/>
      <c r="I79" s="172"/>
      <c r="J79" s="172"/>
      <c r="K79" s="172"/>
      <c r="L79" s="172"/>
      <c r="M79" s="172"/>
      <c r="N79" s="172"/>
      <c r="O79" s="172"/>
      <c r="P79" s="172"/>
      <c r="Q79" s="172"/>
      <c r="R79" s="172"/>
    </row>
    <row r="80" ht="13.65" customHeight="1">
      <c r="A80" s="172"/>
      <c r="B80" s="172"/>
      <c r="C80" s="172"/>
      <c r="D80" s="172"/>
      <c r="E80" s="172"/>
      <c r="F80" s="172"/>
      <c r="G80" s="172"/>
      <c r="H80" s="172"/>
      <c r="I80" s="172"/>
      <c r="J80" s="172"/>
      <c r="K80" s="172"/>
      <c r="L80" s="172"/>
      <c r="M80" s="172"/>
      <c r="N80" s="172"/>
      <c r="O80" s="172"/>
      <c r="P80" s="172"/>
      <c r="Q80" s="172"/>
      <c r="R80" s="172"/>
    </row>
    <row r="81" ht="13.65" customHeight="1">
      <c r="A81" s="172"/>
      <c r="B81" s="172"/>
      <c r="C81" s="172"/>
      <c r="D81" s="172"/>
      <c r="E81" s="172"/>
      <c r="F81" s="172"/>
      <c r="G81" s="172"/>
      <c r="H81" s="172"/>
      <c r="I81" s="172"/>
      <c r="J81" s="172"/>
      <c r="K81" s="172"/>
      <c r="L81" s="172"/>
      <c r="M81" s="172"/>
      <c r="N81" s="172"/>
      <c r="O81" s="172"/>
      <c r="P81" s="172"/>
      <c r="Q81" s="172"/>
      <c r="R81" s="172"/>
    </row>
    <row r="82" ht="13.65" customHeight="1">
      <c r="A82" s="172"/>
      <c r="B82" s="172"/>
      <c r="C82" s="172"/>
      <c r="D82" s="172"/>
      <c r="E82" s="172"/>
      <c r="F82" s="172"/>
      <c r="G82" s="172"/>
      <c r="H82" s="172"/>
      <c r="I82" s="172"/>
      <c r="J82" s="172"/>
      <c r="K82" s="172"/>
      <c r="L82" s="172"/>
      <c r="M82" s="172"/>
      <c r="N82" s="172"/>
      <c r="O82" s="172"/>
      <c r="P82" s="172"/>
      <c r="Q82" s="172"/>
      <c r="R82" s="172"/>
    </row>
    <row r="83" ht="13.65" customHeight="1">
      <c r="A83" s="172"/>
      <c r="B83" s="172"/>
      <c r="C83" s="172"/>
      <c r="D83" s="172"/>
      <c r="E83" s="172"/>
      <c r="F83" s="172"/>
      <c r="G83" s="172"/>
      <c r="H83" s="172"/>
      <c r="I83" s="172"/>
      <c r="J83" s="172"/>
      <c r="K83" s="172"/>
      <c r="L83" s="172"/>
      <c r="M83" s="172"/>
      <c r="N83" s="172"/>
      <c r="O83" s="172"/>
      <c r="P83" s="172"/>
      <c r="Q83" s="172"/>
      <c r="R83" s="172"/>
    </row>
    <row r="84" ht="13.65" customHeight="1">
      <c r="A84" s="172"/>
      <c r="B84" s="172"/>
      <c r="C84" s="172"/>
      <c r="D84" s="172"/>
      <c r="E84" s="172"/>
      <c r="F84" s="172"/>
      <c r="G84" s="172"/>
      <c r="H84" s="172"/>
      <c r="I84" s="172"/>
      <c r="J84" s="172"/>
      <c r="K84" s="172"/>
      <c r="L84" s="172"/>
      <c r="M84" s="172"/>
      <c r="N84" s="172"/>
      <c r="O84" s="172"/>
      <c r="P84" s="172"/>
      <c r="Q84" s="172"/>
      <c r="R84" s="172"/>
    </row>
    <row r="85" ht="13.65" customHeight="1">
      <c r="A85" s="172"/>
      <c r="B85" s="172"/>
      <c r="C85" s="172"/>
      <c r="D85" s="172"/>
      <c r="E85" s="172"/>
      <c r="F85" s="172"/>
      <c r="G85" s="172"/>
      <c r="H85" s="172"/>
      <c r="I85" s="172"/>
      <c r="J85" s="172"/>
      <c r="K85" s="172"/>
      <c r="L85" s="172"/>
      <c r="M85" s="172"/>
      <c r="N85" s="172"/>
      <c r="O85" s="172"/>
      <c r="P85" s="172"/>
      <c r="Q85" s="172"/>
      <c r="R85" s="172"/>
    </row>
    <row r="86" ht="13.65" customHeight="1">
      <c r="A86" s="172"/>
      <c r="B86" s="172"/>
      <c r="C86" s="172"/>
      <c r="D86" s="172"/>
      <c r="E86" s="172"/>
      <c r="F86" s="172"/>
      <c r="G86" s="172"/>
      <c r="H86" s="172"/>
      <c r="I86" s="172"/>
      <c r="J86" s="172"/>
      <c r="K86" s="172"/>
      <c r="L86" s="172"/>
      <c r="M86" s="172"/>
      <c r="N86" s="172"/>
      <c r="O86" s="172"/>
      <c r="P86" s="172"/>
      <c r="Q86" s="172"/>
      <c r="R86" s="172"/>
    </row>
    <row r="87" ht="13.65" customHeight="1">
      <c r="A87" s="172"/>
      <c r="B87" s="172"/>
      <c r="C87" s="172"/>
      <c r="D87" s="172"/>
      <c r="E87" s="172"/>
      <c r="F87" s="172"/>
      <c r="G87" s="172"/>
      <c r="H87" s="172"/>
      <c r="I87" s="172"/>
      <c r="J87" s="172"/>
      <c r="K87" s="172"/>
      <c r="L87" s="172"/>
      <c r="M87" s="172"/>
      <c r="N87" s="172"/>
      <c r="O87" s="172"/>
      <c r="P87" s="172"/>
      <c r="Q87" s="172"/>
      <c r="R87" s="172"/>
    </row>
    <row r="88" ht="13.65" customHeight="1">
      <c r="A88" s="172"/>
      <c r="B88" s="172"/>
      <c r="C88" s="172"/>
      <c r="D88" s="172"/>
      <c r="E88" s="172"/>
      <c r="F88" s="172"/>
      <c r="G88" s="172"/>
      <c r="H88" s="172"/>
      <c r="I88" s="172"/>
      <c r="J88" s="172"/>
      <c r="K88" s="172"/>
      <c r="L88" s="172"/>
      <c r="M88" s="172"/>
      <c r="N88" s="172"/>
      <c r="O88" s="172"/>
      <c r="P88" s="172"/>
      <c r="Q88" s="172"/>
      <c r="R88" s="172"/>
    </row>
    <row r="89" ht="13.65" customHeight="1">
      <c r="A89" s="172"/>
      <c r="B89" s="172"/>
      <c r="C89" s="172"/>
      <c r="D89" s="172"/>
      <c r="E89" s="172"/>
      <c r="F89" s="172"/>
      <c r="G89" s="172"/>
      <c r="H89" s="172"/>
      <c r="I89" s="172"/>
      <c r="J89" s="172"/>
      <c r="K89" s="172"/>
      <c r="L89" s="172"/>
      <c r="M89" s="172"/>
      <c r="N89" s="172"/>
      <c r="O89" s="172"/>
      <c r="P89" s="172"/>
      <c r="Q89" s="172"/>
      <c r="R89" s="172"/>
    </row>
    <row r="90" ht="13.65" customHeight="1">
      <c r="A90" s="172"/>
      <c r="B90" s="172"/>
      <c r="C90" s="172"/>
      <c r="D90" s="172"/>
      <c r="E90" s="172"/>
      <c r="F90" s="172"/>
      <c r="G90" s="172"/>
      <c r="H90" s="172"/>
      <c r="I90" s="172"/>
      <c r="J90" s="172"/>
      <c r="K90" s="172"/>
      <c r="L90" s="172"/>
      <c r="M90" s="172"/>
      <c r="N90" s="172"/>
      <c r="O90" s="172"/>
      <c r="P90" s="172"/>
      <c r="Q90" s="172"/>
      <c r="R90" s="172"/>
    </row>
    <row r="91" ht="13.65" customHeight="1">
      <c r="A91" s="172"/>
      <c r="B91" s="172"/>
      <c r="C91" s="172"/>
      <c r="D91" s="172"/>
      <c r="E91" s="172"/>
      <c r="F91" s="172"/>
      <c r="G91" s="172"/>
      <c r="H91" s="172"/>
      <c r="I91" s="172"/>
      <c r="J91" s="172"/>
      <c r="K91" s="172"/>
      <c r="L91" s="172"/>
      <c r="M91" s="172"/>
      <c r="N91" s="172"/>
      <c r="O91" s="172"/>
      <c r="P91" s="172"/>
      <c r="Q91" s="172"/>
      <c r="R91" s="172"/>
    </row>
    <row r="92" ht="13.65" customHeight="1">
      <c r="A92" s="172"/>
      <c r="B92" s="172"/>
      <c r="C92" s="172"/>
      <c r="D92" s="172"/>
      <c r="E92" s="172"/>
      <c r="F92" s="172"/>
      <c r="G92" s="172"/>
      <c r="H92" s="172"/>
      <c r="I92" s="172"/>
      <c r="J92" s="172"/>
      <c r="K92" s="172"/>
      <c r="L92" s="172"/>
      <c r="M92" s="172"/>
      <c r="N92" s="172"/>
      <c r="O92" s="172"/>
      <c r="P92" s="172"/>
      <c r="Q92" s="172"/>
      <c r="R92" s="172"/>
    </row>
    <row r="93" ht="13.65" customHeight="1">
      <c r="A93" s="172"/>
      <c r="B93" s="172"/>
      <c r="C93" s="172"/>
      <c r="D93" s="172"/>
      <c r="E93" s="172"/>
      <c r="F93" s="172"/>
      <c r="G93" s="172"/>
      <c r="H93" s="172"/>
      <c r="I93" s="172"/>
      <c r="J93" s="172"/>
      <c r="K93" s="172"/>
      <c r="L93" s="172"/>
      <c r="M93" s="172"/>
      <c r="N93" s="172"/>
      <c r="O93" s="172"/>
      <c r="P93" s="172"/>
      <c r="Q93" s="172"/>
      <c r="R93" s="172"/>
    </row>
    <row r="94" ht="13.65" customHeight="1">
      <c r="A94" s="172"/>
      <c r="B94" s="172"/>
      <c r="C94" s="172"/>
      <c r="D94" s="172"/>
      <c r="E94" s="172"/>
      <c r="F94" s="172"/>
      <c r="G94" s="172"/>
      <c r="H94" s="172"/>
      <c r="I94" s="172"/>
      <c r="J94" s="172"/>
      <c r="K94" s="172"/>
      <c r="L94" s="172"/>
      <c r="M94" s="172"/>
      <c r="N94" s="172"/>
      <c r="O94" s="172"/>
      <c r="P94" s="172"/>
      <c r="Q94" s="172"/>
      <c r="R94" s="172"/>
    </row>
    <row r="95" ht="13.65" customHeight="1">
      <c r="A95" s="172"/>
      <c r="B95" s="172"/>
      <c r="C95" s="172"/>
      <c r="D95" s="172"/>
      <c r="E95" s="172"/>
      <c r="F95" s="172"/>
      <c r="G95" s="172"/>
      <c r="H95" s="172"/>
      <c r="I95" s="172"/>
      <c r="J95" s="172"/>
      <c r="K95" s="172"/>
      <c r="L95" s="172"/>
      <c r="M95" s="172"/>
      <c r="N95" s="172"/>
      <c r="O95" s="172"/>
      <c r="P95" s="172"/>
      <c r="Q95" s="172"/>
      <c r="R95" s="172"/>
    </row>
    <row r="96" ht="13.65" customHeight="1">
      <c r="A96" s="172"/>
      <c r="B96" s="172"/>
      <c r="C96" s="172"/>
      <c r="D96" s="172"/>
      <c r="E96" s="172"/>
      <c r="F96" s="172"/>
      <c r="G96" s="172"/>
      <c r="H96" s="172"/>
      <c r="I96" s="172"/>
      <c r="J96" s="172"/>
      <c r="K96" s="172"/>
      <c r="L96" s="172"/>
      <c r="M96" s="172"/>
      <c r="N96" s="172"/>
      <c r="O96" s="172"/>
      <c r="P96" s="172"/>
      <c r="Q96" s="172"/>
      <c r="R96" s="172"/>
    </row>
    <row r="97" ht="13.65" customHeight="1">
      <c r="A97" s="172"/>
      <c r="B97" s="172"/>
      <c r="C97" s="172"/>
      <c r="D97" s="172"/>
      <c r="E97" s="172"/>
      <c r="F97" s="172"/>
      <c r="G97" s="172"/>
      <c r="H97" s="172"/>
      <c r="I97" s="172"/>
      <c r="J97" s="172"/>
      <c r="K97" s="172"/>
      <c r="L97" s="172"/>
      <c r="M97" s="172"/>
      <c r="N97" s="172"/>
      <c r="O97" s="172"/>
      <c r="P97" s="172"/>
      <c r="Q97" s="172"/>
      <c r="R97" s="172"/>
    </row>
    <row r="98" ht="13.65" customHeight="1">
      <c r="A98" s="172"/>
      <c r="B98" s="172"/>
      <c r="C98" s="172"/>
      <c r="D98" s="172"/>
      <c r="E98" s="172"/>
      <c r="F98" s="172"/>
      <c r="G98" s="172"/>
      <c r="H98" s="172"/>
      <c r="I98" s="172"/>
      <c r="J98" s="172"/>
      <c r="K98" s="172"/>
      <c r="L98" s="172"/>
      <c r="M98" s="172"/>
      <c r="N98" s="172"/>
      <c r="O98" s="172"/>
      <c r="P98" s="172"/>
      <c r="Q98" s="172"/>
      <c r="R98" s="172"/>
    </row>
    <row r="99" ht="13.65" customHeight="1">
      <c r="A99" s="172"/>
      <c r="B99" s="172"/>
      <c r="C99" s="172"/>
      <c r="D99" s="172"/>
      <c r="E99" s="172"/>
      <c r="F99" s="172"/>
      <c r="G99" s="172"/>
      <c r="H99" s="172"/>
      <c r="I99" s="172"/>
      <c r="J99" s="172"/>
      <c r="K99" s="172"/>
      <c r="L99" s="172"/>
      <c r="M99" s="172"/>
      <c r="N99" s="172"/>
      <c r="O99" s="172"/>
      <c r="P99" s="172"/>
      <c r="Q99" s="172"/>
      <c r="R99" s="172"/>
    </row>
    <row r="100" ht="13.65" customHeight="1">
      <c r="A100" s="172"/>
      <c r="B100" s="172"/>
      <c r="C100" s="172"/>
      <c r="D100" s="172"/>
      <c r="E100" s="172"/>
      <c r="F100" s="172"/>
      <c r="G100" s="172"/>
      <c r="H100" s="172"/>
      <c r="I100" s="172"/>
      <c r="J100" s="172"/>
      <c r="K100" s="172"/>
      <c r="L100" s="172"/>
      <c r="M100" s="172"/>
      <c r="N100" s="172"/>
      <c r="O100" s="172"/>
      <c r="P100" s="172"/>
      <c r="Q100" s="172"/>
      <c r="R100" s="172"/>
    </row>
    <row r="101" ht="13.65" customHeight="1">
      <c r="A101" s="172"/>
      <c r="B101" s="172"/>
      <c r="C101" s="172"/>
      <c r="D101" s="172"/>
      <c r="E101" s="172"/>
      <c r="F101" s="172"/>
      <c r="G101" s="172"/>
      <c r="H101" s="172"/>
      <c r="I101" s="172"/>
      <c r="J101" s="172"/>
      <c r="K101" s="172"/>
      <c r="L101" s="172"/>
      <c r="M101" s="172"/>
      <c r="N101" s="172"/>
      <c r="O101" s="172"/>
      <c r="P101" s="172"/>
      <c r="Q101" s="172"/>
      <c r="R101" s="172"/>
    </row>
    <row r="102" ht="13.65" customHeight="1">
      <c r="A102" s="172"/>
      <c r="B102" s="172"/>
      <c r="C102" s="172"/>
      <c r="D102" s="172"/>
      <c r="E102" s="172"/>
      <c r="F102" s="172"/>
      <c r="G102" s="172"/>
      <c r="H102" s="172"/>
      <c r="I102" s="172"/>
      <c r="J102" s="172"/>
      <c r="K102" s="172"/>
      <c r="L102" s="172"/>
      <c r="M102" s="172"/>
      <c r="N102" s="172"/>
      <c r="O102" s="172"/>
      <c r="P102" s="172"/>
      <c r="Q102" s="172"/>
      <c r="R102" s="172"/>
    </row>
    <row r="103" ht="13.65" customHeight="1">
      <c r="A103" s="172"/>
      <c r="B103" s="172"/>
      <c r="C103" s="172"/>
      <c r="D103" s="172"/>
      <c r="E103" s="172"/>
      <c r="F103" s="172"/>
      <c r="G103" s="172"/>
      <c r="H103" s="172"/>
      <c r="I103" s="172"/>
      <c r="J103" s="172"/>
      <c r="K103" s="172"/>
      <c r="L103" s="172"/>
      <c r="M103" s="172"/>
      <c r="N103" s="172"/>
      <c r="O103" s="172"/>
      <c r="P103" s="172"/>
      <c r="Q103" s="172"/>
      <c r="R103" s="172"/>
    </row>
    <row r="104" ht="13.65" customHeight="1">
      <c r="A104" s="172"/>
      <c r="B104" s="172"/>
      <c r="C104" s="172"/>
      <c r="D104" s="172"/>
      <c r="E104" s="172"/>
      <c r="F104" s="172"/>
      <c r="G104" s="172"/>
      <c r="H104" s="172"/>
      <c r="I104" s="172"/>
      <c r="J104" s="172"/>
      <c r="K104" s="172"/>
      <c r="L104" s="172"/>
      <c r="M104" s="172"/>
      <c r="N104" s="172"/>
      <c r="O104" s="172"/>
      <c r="P104" s="172"/>
      <c r="Q104" s="172"/>
      <c r="R104" s="172"/>
    </row>
    <row r="105" ht="13.65" customHeight="1">
      <c r="A105" s="172"/>
      <c r="B105" s="172"/>
      <c r="C105" s="172"/>
      <c r="D105" s="172"/>
      <c r="E105" s="172"/>
      <c r="F105" s="172"/>
      <c r="G105" s="172"/>
      <c r="H105" s="172"/>
      <c r="I105" s="172"/>
      <c r="J105" s="172"/>
      <c r="K105" s="172"/>
      <c r="L105" s="172"/>
      <c r="M105" s="172"/>
      <c r="N105" s="172"/>
      <c r="O105" s="172"/>
      <c r="P105" s="172"/>
      <c r="Q105" s="172"/>
      <c r="R105" s="172"/>
    </row>
    <row r="106" ht="13.65" customHeight="1">
      <c r="A106" s="172"/>
      <c r="B106" s="172"/>
      <c r="C106" s="172"/>
      <c r="D106" s="172"/>
      <c r="E106" s="172"/>
      <c r="F106" s="172"/>
      <c r="G106" s="172"/>
      <c r="H106" s="172"/>
      <c r="I106" s="172"/>
      <c r="J106" s="172"/>
      <c r="K106" s="172"/>
      <c r="L106" s="172"/>
      <c r="M106" s="172"/>
      <c r="N106" s="172"/>
      <c r="O106" s="172"/>
      <c r="P106" s="172"/>
      <c r="Q106" s="172"/>
      <c r="R106" s="172"/>
    </row>
    <row r="107" ht="13.65" customHeight="1">
      <c r="A107" s="172"/>
      <c r="B107" s="172"/>
      <c r="C107" s="172"/>
      <c r="D107" s="172"/>
      <c r="E107" s="172"/>
      <c r="F107" s="172"/>
      <c r="G107" s="172"/>
      <c r="H107" s="172"/>
      <c r="I107" s="172"/>
      <c r="J107" s="172"/>
      <c r="K107" s="172"/>
      <c r="L107" s="172"/>
      <c r="M107" s="172"/>
      <c r="N107" s="172"/>
      <c r="O107" s="172"/>
      <c r="P107" s="172"/>
      <c r="Q107" s="172"/>
      <c r="R107" s="172"/>
    </row>
    <row r="108" ht="13.65" customHeight="1">
      <c r="A108" s="172"/>
      <c r="B108" s="172"/>
      <c r="C108" s="172"/>
      <c r="D108" s="172"/>
      <c r="E108" s="172"/>
      <c r="F108" s="172"/>
      <c r="G108" s="172"/>
      <c r="H108" s="172"/>
      <c r="I108" s="172"/>
      <c r="J108" s="172"/>
      <c r="K108" s="172"/>
      <c r="L108" s="172"/>
      <c r="M108" s="172"/>
      <c r="N108" s="172"/>
      <c r="O108" s="172"/>
      <c r="P108" s="172"/>
      <c r="Q108" s="172"/>
      <c r="R108" s="172"/>
    </row>
    <row r="109" ht="13.65" customHeight="1">
      <c r="A109" s="172"/>
      <c r="B109" s="172"/>
      <c r="C109" s="172"/>
      <c r="D109" s="172"/>
      <c r="E109" s="172"/>
      <c r="F109" s="172"/>
      <c r="G109" s="172"/>
      <c r="H109" s="172"/>
      <c r="I109" s="172"/>
      <c r="J109" s="172"/>
      <c r="K109" s="172"/>
      <c r="L109" s="172"/>
      <c r="M109" s="172"/>
      <c r="N109" s="172"/>
      <c r="O109" s="172"/>
      <c r="P109" s="172"/>
      <c r="Q109" s="172"/>
      <c r="R109" s="172"/>
    </row>
    <row r="110" ht="13.65" customHeight="1">
      <c r="A110" s="172"/>
      <c r="B110" s="172"/>
      <c r="C110" s="172"/>
      <c r="D110" s="172"/>
      <c r="E110" s="172"/>
      <c r="F110" s="172"/>
      <c r="G110" s="172"/>
      <c r="H110" s="172"/>
      <c r="I110" s="172"/>
      <c r="J110" s="172"/>
      <c r="K110" s="172"/>
      <c r="L110" s="172"/>
      <c r="M110" s="172"/>
      <c r="N110" s="172"/>
      <c r="O110" s="172"/>
      <c r="P110" s="172"/>
      <c r="Q110" s="172"/>
      <c r="R110" s="172"/>
    </row>
    <row r="111" ht="13.65" customHeight="1">
      <c r="A111" s="172"/>
      <c r="B111" s="172"/>
      <c r="C111" s="172"/>
      <c r="D111" s="172"/>
      <c r="E111" s="172"/>
      <c r="F111" s="172"/>
      <c r="G111" s="172"/>
      <c r="H111" s="172"/>
      <c r="I111" s="172"/>
      <c r="J111" s="172"/>
      <c r="K111" s="172"/>
      <c r="L111" s="172"/>
      <c r="M111" s="172"/>
      <c r="N111" s="172"/>
      <c r="O111" s="172"/>
      <c r="P111" s="172"/>
      <c r="Q111" s="172"/>
      <c r="R111" s="172"/>
    </row>
    <row r="112" ht="13.65" customHeight="1">
      <c r="A112" s="172"/>
      <c r="B112" s="172"/>
      <c r="C112" s="172"/>
      <c r="D112" s="172"/>
      <c r="E112" s="172"/>
      <c r="F112" s="172"/>
      <c r="G112" s="172"/>
      <c r="H112" s="172"/>
      <c r="I112" s="172"/>
      <c r="J112" s="172"/>
      <c r="K112" s="172"/>
      <c r="L112" s="172"/>
      <c r="M112" s="172"/>
      <c r="N112" s="172"/>
      <c r="O112" s="172"/>
      <c r="P112" s="172"/>
      <c r="Q112" s="172"/>
      <c r="R112" s="172"/>
    </row>
    <row r="113" ht="13.65" customHeight="1">
      <c r="A113" s="172"/>
      <c r="B113" s="172"/>
      <c r="C113" s="172"/>
      <c r="D113" s="172"/>
      <c r="E113" s="172"/>
      <c r="F113" s="172"/>
      <c r="G113" s="172"/>
      <c r="H113" s="172"/>
      <c r="I113" s="172"/>
      <c r="J113" s="172"/>
      <c r="K113" s="172"/>
      <c r="L113" s="172"/>
      <c r="M113" s="172"/>
      <c r="N113" s="172"/>
      <c r="O113" s="172"/>
      <c r="P113" s="172"/>
      <c r="Q113" s="172"/>
      <c r="R113" s="172"/>
    </row>
    <row r="114" ht="13.65" customHeight="1">
      <c r="A114" s="172"/>
      <c r="B114" s="172"/>
      <c r="C114" s="172"/>
      <c r="D114" s="172"/>
      <c r="E114" s="172"/>
      <c r="F114" s="172"/>
      <c r="G114" s="172"/>
      <c r="H114" s="172"/>
      <c r="I114" s="172"/>
      <c r="J114" s="172"/>
      <c r="K114" s="172"/>
      <c r="L114" s="172"/>
      <c r="M114" s="172"/>
      <c r="N114" s="172"/>
      <c r="O114" s="172"/>
      <c r="P114" s="172"/>
      <c r="Q114" s="172"/>
      <c r="R114" s="172"/>
    </row>
    <row r="115" ht="13.65" customHeight="1">
      <c r="A115" s="172"/>
      <c r="B115" s="172"/>
      <c r="C115" s="172"/>
      <c r="D115" s="172"/>
      <c r="E115" s="172"/>
      <c r="F115" s="172"/>
      <c r="G115" s="172"/>
      <c r="H115" s="172"/>
      <c r="I115" s="172"/>
      <c r="J115" s="172"/>
      <c r="K115" s="172"/>
      <c r="L115" s="172"/>
      <c r="M115" s="172"/>
      <c r="N115" s="172"/>
      <c r="O115" s="172"/>
      <c r="P115" s="172"/>
      <c r="Q115" s="172"/>
      <c r="R115" s="172"/>
    </row>
    <row r="116" ht="13.65" customHeight="1">
      <c r="A116" s="172"/>
      <c r="B116" s="172"/>
      <c r="C116" s="172"/>
      <c r="D116" s="172"/>
      <c r="E116" s="172"/>
      <c r="F116" s="172"/>
      <c r="G116" s="172"/>
      <c r="H116" s="172"/>
      <c r="I116" s="172"/>
      <c r="J116" s="172"/>
      <c r="K116" s="172"/>
      <c r="L116" s="172"/>
      <c r="M116" s="172"/>
      <c r="N116" s="172"/>
      <c r="O116" s="172"/>
      <c r="P116" s="172"/>
      <c r="Q116" s="172"/>
      <c r="R116" s="172"/>
    </row>
    <row r="117" ht="13.65" customHeight="1">
      <c r="A117" s="172"/>
      <c r="B117" s="172"/>
      <c r="C117" s="172"/>
      <c r="D117" s="172"/>
      <c r="E117" s="172"/>
      <c r="F117" s="172"/>
      <c r="G117" s="172"/>
      <c r="H117" s="172"/>
      <c r="I117" s="172"/>
      <c r="J117" s="172"/>
      <c r="K117" s="172"/>
      <c r="L117" s="172"/>
      <c r="M117" s="172"/>
      <c r="N117" s="172"/>
      <c r="O117" s="172"/>
      <c r="P117" s="172"/>
      <c r="Q117" s="172"/>
      <c r="R117" s="172"/>
    </row>
    <row r="118" ht="13.65" customHeight="1">
      <c r="A118" s="172"/>
      <c r="B118" s="172"/>
      <c r="C118" s="172"/>
      <c r="D118" s="172"/>
      <c r="E118" s="172"/>
      <c r="F118" s="172"/>
      <c r="G118" s="172"/>
      <c r="H118" s="172"/>
      <c r="I118" s="172"/>
      <c r="J118" s="172"/>
      <c r="K118" s="172"/>
      <c r="L118" s="172"/>
      <c r="M118" s="172"/>
      <c r="N118" s="172"/>
      <c r="O118" s="172"/>
      <c r="P118" s="172"/>
      <c r="Q118" s="172"/>
      <c r="R118" s="172"/>
    </row>
    <row r="119" ht="13.65" customHeight="1">
      <c r="A119" s="172"/>
      <c r="B119" s="172"/>
      <c r="C119" s="172"/>
      <c r="D119" s="172"/>
      <c r="E119" s="172"/>
      <c r="F119" s="172"/>
      <c r="G119" s="172"/>
      <c r="H119" s="172"/>
      <c r="I119" s="172"/>
      <c r="J119" s="172"/>
      <c r="K119" s="172"/>
      <c r="L119" s="172"/>
      <c r="M119" s="172"/>
      <c r="N119" s="172"/>
      <c r="O119" s="172"/>
      <c r="P119" s="172"/>
      <c r="Q119" s="172"/>
      <c r="R119" s="172"/>
    </row>
    <row r="120" ht="13.65" customHeight="1">
      <c r="A120" s="172"/>
      <c r="B120" s="172"/>
      <c r="C120" s="172"/>
      <c r="D120" s="172"/>
      <c r="E120" s="172"/>
      <c r="F120" s="172"/>
      <c r="G120" s="172"/>
      <c r="H120" s="172"/>
      <c r="I120" s="172"/>
      <c r="J120" s="172"/>
      <c r="K120" s="172"/>
      <c r="L120" s="172"/>
      <c r="M120" s="172"/>
      <c r="N120" s="172"/>
      <c r="O120" s="172"/>
      <c r="P120" s="172"/>
      <c r="Q120" s="172"/>
      <c r="R120" s="172"/>
    </row>
    <row r="121" ht="13.65" customHeight="1">
      <c r="A121" s="172"/>
      <c r="B121" s="172"/>
      <c r="C121" s="172"/>
      <c r="D121" s="172"/>
      <c r="E121" s="172"/>
      <c r="F121" s="172"/>
      <c r="G121" s="172"/>
      <c r="H121" s="172"/>
      <c r="I121" s="172"/>
      <c r="J121" s="172"/>
      <c r="K121" s="172"/>
      <c r="L121" s="172"/>
      <c r="M121" s="172"/>
      <c r="N121" s="172"/>
      <c r="O121" s="172"/>
      <c r="P121" s="172"/>
      <c r="Q121" s="172"/>
      <c r="R121" s="172"/>
    </row>
    <row r="122" ht="13.65" customHeight="1">
      <c r="A122" s="172"/>
      <c r="B122" s="172"/>
      <c r="C122" s="172"/>
      <c r="D122" s="172"/>
      <c r="E122" s="172"/>
      <c r="F122" s="172"/>
      <c r="G122" s="172"/>
      <c r="H122" s="172"/>
      <c r="I122" s="172"/>
      <c r="J122" s="172"/>
      <c r="K122" s="172"/>
      <c r="L122" s="172"/>
      <c r="M122" s="172"/>
      <c r="N122" s="172"/>
      <c r="O122" s="172"/>
      <c r="P122" s="172"/>
      <c r="Q122" s="172"/>
      <c r="R122" s="172"/>
    </row>
    <row r="123" ht="13.65" customHeight="1">
      <c r="A123" s="172"/>
      <c r="B123" s="172"/>
      <c r="C123" s="172"/>
      <c r="D123" s="172"/>
      <c r="E123" s="172"/>
      <c r="F123" s="172"/>
      <c r="G123" s="172"/>
      <c r="H123" s="172"/>
      <c r="I123" s="172"/>
      <c r="J123" s="172"/>
      <c r="K123" s="172"/>
      <c r="L123" s="172"/>
      <c r="M123" s="172"/>
      <c r="N123" s="172"/>
      <c r="O123" s="172"/>
      <c r="P123" s="172"/>
      <c r="Q123" s="172"/>
      <c r="R123" s="172"/>
    </row>
    <row r="124" ht="13.65" customHeight="1">
      <c r="A124" s="172"/>
      <c r="B124" s="172"/>
      <c r="C124" s="172"/>
      <c r="D124" s="172"/>
      <c r="E124" s="172"/>
      <c r="F124" s="172"/>
      <c r="G124" s="172"/>
      <c r="H124" s="172"/>
      <c r="I124" s="172"/>
      <c r="J124" s="172"/>
      <c r="K124" s="172"/>
      <c r="L124" s="172"/>
      <c r="M124" s="172"/>
      <c r="N124" s="172"/>
      <c r="O124" s="172"/>
      <c r="P124" s="172"/>
      <c r="Q124" s="172"/>
      <c r="R124" s="172"/>
    </row>
    <row r="125" ht="13.65" customHeight="1">
      <c r="A125" s="172"/>
      <c r="B125" s="172"/>
      <c r="C125" s="172"/>
      <c r="D125" s="172"/>
      <c r="E125" s="172"/>
      <c r="F125" s="172"/>
      <c r="G125" s="172"/>
      <c r="H125" s="172"/>
      <c r="I125" s="172"/>
      <c r="J125" s="172"/>
      <c r="K125" s="172"/>
      <c r="L125" s="172"/>
      <c r="M125" s="172"/>
      <c r="N125" s="172"/>
      <c r="O125" s="172"/>
      <c r="P125" s="172"/>
      <c r="Q125" s="172"/>
      <c r="R125" s="172"/>
    </row>
    <row r="126" ht="13.65" customHeight="1">
      <c r="A126" s="172"/>
      <c r="B126" s="172"/>
      <c r="C126" s="172"/>
      <c r="D126" s="172"/>
      <c r="E126" s="172"/>
      <c r="F126" s="172"/>
      <c r="G126" s="172"/>
      <c r="H126" s="172"/>
      <c r="I126" s="172"/>
      <c r="J126" s="172"/>
      <c r="K126" s="172"/>
      <c r="L126" s="172"/>
      <c r="M126" s="172"/>
      <c r="N126" s="172"/>
      <c r="O126" s="172"/>
      <c r="P126" s="172"/>
      <c r="Q126" s="172"/>
      <c r="R126" s="172"/>
    </row>
    <row r="127" ht="13.65" customHeight="1">
      <c r="A127" s="172"/>
      <c r="B127" s="172"/>
      <c r="C127" s="172"/>
      <c r="D127" s="172"/>
      <c r="E127" s="172"/>
      <c r="F127" s="172"/>
      <c r="G127" s="172"/>
      <c r="H127" s="172"/>
      <c r="I127" s="172"/>
      <c r="J127" s="172"/>
      <c r="K127" s="172"/>
      <c r="L127" s="172"/>
      <c r="M127" s="172"/>
      <c r="N127" s="172"/>
      <c r="O127" s="172"/>
      <c r="P127" s="172"/>
      <c r="Q127" s="172"/>
      <c r="R127" s="172"/>
    </row>
    <row r="128" ht="13.65" customHeight="1">
      <c r="A128" s="172"/>
      <c r="B128" s="172"/>
      <c r="C128" s="172"/>
      <c r="D128" s="172"/>
      <c r="E128" s="172"/>
      <c r="F128" s="172"/>
      <c r="G128" s="172"/>
      <c r="H128" s="172"/>
      <c r="I128" s="172"/>
      <c r="J128" s="172"/>
      <c r="K128" s="172"/>
      <c r="L128" s="172"/>
      <c r="M128" s="172"/>
      <c r="N128" s="172"/>
      <c r="O128" s="172"/>
      <c r="P128" s="172"/>
      <c r="Q128" s="172"/>
      <c r="R128" s="172"/>
    </row>
    <row r="129" ht="13.65" customHeight="1">
      <c r="A129" s="172"/>
      <c r="B129" s="172"/>
      <c r="C129" s="172"/>
      <c r="D129" s="172"/>
      <c r="E129" s="172"/>
      <c r="F129" s="172"/>
      <c r="G129" s="172"/>
      <c r="H129" s="172"/>
      <c r="I129" s="172"/>
      <c r="J129" s="172"/>
      <c r="K129" s="172"/>
      <c r="L129" s="172"/>
      <c r="M129" s="172"/>
      <c r="N129" s="172"/>
      <c r="O129" s="172"/>
      <c r="P129" s="172"/>
      <c r="Q129" s="172"/>
      <c r="R129" s="172"/>
    </row>
    <row r="130" ht="13.65" customHeight="1">
      <c r="A130" s="172"/>
      <c r="B130" s="172"/>
      <c r="C130" s="172"/>
      <c r="D130" s="172"/>
      <c r="E130" s="172"/>
      <c r="F130" s="172"/>
      <c r="G130" s="172"/>
      <c r="H130" s="172"/>
      <c r="I130" s="172"/>
      <c r="J130" s="172"/>
      <c r="K130" s="172"/>
      <c r="L130" s="172"/>
      <c r="M130" s="172"/>
      <c r="N130" s="172"/>
      <c r="O130" s="172"/>
      <c r="P130" s="172"/>
      <c r="Q130" s="172"/>
      <c r="R130" s="172"/>
    </row>
    <row r="131" ht="13.65" customHeight="1">
      <c r="A131" s="172"/>
      <c r="B131" s="172"/>
      <c r="C131" s="172"/>
      <c r="D131" s="172"/>
      <c r="E131" s="172"/>
      <c r="F131" s="172"/>
      <c r="G131" s="172"/>
      <c r="H131" s="172"/>
      <c r="I131" s="172"/>
      <c r="J131" s="172"/>
      <c r="K131" s="172"/>
      <c r="L131" s="172"/>
      <c r="M131" s="172"/>
      <c r="N131" s="172"/>
      <c r="O131" s="172"/>
      <c r="P131" s="172"/>
      <c r="Q131" s="172"/>
      <c r="R131" s="172"/>
    </row>
    <row r="132" ht="13.65" customHeight="1">
      <c r="A132" s="172"/>
      <c r="B132" s="172"/>
      <c r="C132" s="172"/>
      <c r="D132" s="172"/>
      <c r="E132" s="172"/>
      <c r="F132" s="172"/>
      <c r="G132" s="172"/>
      <c r="H132" s="172"/>
      <c r="I132" s="172"/>
      <c r="J132" s="172"/>
      <c r="K132" s="172"/>
      <c r="L132" s="172"/>
      <c r="M132" s="172"/>
      <c r="N132" s="172"/>
      <c r="O132" s="172"/>
      <c r="P132" s="172"/>
      <c r="Q132" s="172"/>
      <c r="R132" s="172"/>
    </row>
    <row r="133" ht="13.65" customHeight="1">
      <c r="A133" s="172"/>
      <c r="B133" s="172"/>
      <c r="C133" s="172"/>
      <c r="D133" s="172"/>
      <c r="E133" s="172"/>
      <c r="F133" s="172"/>
      <c r="G133" s="172"/>
      <c r="H133" s="172"/>
      <c r="I133" s="172"/>
      <c r="J133" s="172"/>
      <c r="K133" s="172"/>
      <c r="L133" s="172"/>
      <c r="M133" s="172"/>
      <c r="N133" s="172"/>
      <c r="O133" s="172"/>
      <c r="P133" s="172"/>
      <c r="Q133" s="172"/>
      <c r="R133" s="172"/>
    </row>
    <row r="134" ht="13.65" customHeight="1">
      <c r="A134" s="172"/>
      <c r="B134" s="172"/>
      <c r="C134" s="172"/>
      <c r="D134" s="172"/>
      <c r="E134" s="172"/>
      <c r="F134" s="172"/>
      <c r="G134" s="172"/>
      <c r="H134" s="172"/>
      <c r="I134" s="172"/>
      <c r="J134" s="172"/>
      <c r="K134" s="172"/>
      <c r="L134" s="172"/>
      <c r="M134" s="172"/>
      <c r="N134" s="172"/>
      <c r="O134" s="172"/>
      <c r="P134" s="172"/>
      <c r="Q134" s="172"/>
      <c r="R134" s="172"/>
    </row>
    <row r="135" ht="13.65" customHeight="1">
      <c r="A135" s="172"/>
      <c r="B135" s="172"/>
      <c r="C135" s="172"/>
      <c r="D135" s="172"/>
      <c r="E135" s="172"/>
      <c r="F135" s="172"/>
      <c r="G135" s="172"/>
      <c r="H135" s="172"/>
      <c r="I135" s="172"/>
      <c r="J135" s="172"/>
      <c r="K135" s="172"/>
      <c r="L135" s="172"/>
      <c r="M135" s="172"/>
      <c r="N135" s="172"/>
      <c r="O135" s="172"/>
      <c r="P135" s="172"/>
      <c r="Q135" s="172"/>
      <c r="R135" s="172"/>
    </row>
    <row r="136" ht="13.65" customHeight="1">
      <c r="A136" s="172"/>
      <c r="B136" s="172"/>
      <c r="C136" s="172"/>
      <c r="D136" s="172"/>
      <c r="E136" s="172"/>
      <c r="F136" s="172"/>
      <c r="G136" s="172"/>
      <c r="H136" s="172"/>
      <c r="I136" s="172"/>
      <c r="J136" s="172"/>
      <c r="K136" s="172"/>
      <c r="L136" s="172"/>
      <c r="M136" s="172"/>
      <c r="N136" s="172"/>
      <c r="O136" s="172"/>
      <c r="P136" s="172"/>
      <c r="Q136" s="172"/>
      <c r="R136" s="172"/>
    </row>
    <row r="137" ht="13.65" customHeight="1">
      <c r="A137" s="172"/>
      <c r="B137" s="172"/>
      <c r="C137" s="172"/>
      <c r="D137" s="172"/>
      <c r="E137" s="172"/>
      <c r="F137" s="172"/>
      <c r="G137" s="172"/>
      <c r="H137" s="172"/>
      <c r="I137" s="172"/>
      <c r="J137" s="172"/>
      <c r="K137" s="172"/>
      <c r="L137" s="172"/>
      <c r="M137" s="172"/>
      <c r="N137" s="172"/>
      <c r="O137" s="172"/>
      <c r="P137" s="172"/>
      <c r="Q137" s="172"/>
      <c r="R137" s="172"/>
    </row>
    <row r="138" ht="13.65" customHeight="1">
      <c r="A138" s="172"/>
      <c r="B138" s="172"/>
      <c r="C138" s="172"/>
      <c r="D138" s="172"/>
      <c r="E138" s="172"/>
      <c r="F138" s="172"/>
      <c r="G138" s="172"/>
      <c r="H138" s="172"/>
      <c r="I138" s="172"/>
      <c r="J138" s="172"/>
      <c r="K138" s="172"/>
      <c r="L138" s="172"/>
      <c r="M138" s="172"/>
      <c r="N138" s="172"/>
      <c r="O138" s="172"/>
      <c r="P138" s="172"/>
      <c r="Q138" s="172"/>
      <c r="R138" s="172"/>
    </row>
    <row r="139" ht="13.65" customHeight="1">
      <c r="A139" s="172"/>
      <c r="B139" s="172"/>
      <c r="C139" s="172"/>
      <c r="D139" s="172"/>
      <c r="E139" s="172"/>
      <c r="F139" s="172"/>
      <c r="G139" s="172"/>
      <c r="H139" s="172"/>
      <c r="I139" s="172"/>
      <c r="J139" s="172"/>
      <c r="K139" s="172"/>
      <c r="L139" s="172"/>
      <c r="M139" s="172"/>
      <c r="N139" s="172"/>
      <c r="O139" s="172"/>
      <c r="P139" s="172"/>
      <c r="Q139" s="172"/>
      <c r="R139" s="172"/>
    </row>
    <row r="140" ht="13.65" customHeight="1">
      <c r="A140" s="172"/>
      <c r="B140" s="172"/>
      <c r="C140" s="172"/>
      <c r="D140" s="172"/>
      <c r="E140" s="172"/>
      <c r="F140" s="172"/>
      <c r="G140" s="172"/>
      <c r="H140" s="172"/>
      <c r="I140" s="172"/>
      <c r="J140" s="172"/>
      <c r="K140" s="172"/>
      <c r="L140" s="172"/>
      <c r="M140" s="172"/>
      <c r="N140" s="172"/>
      <c r="O140" s="172"/>
      <c r="P140" s="172"/>
      <c r="Q140" s="172"/>
      <c r="R140" s="172"/>
    </row>
    <row r="141" ht="13.65" customHeight="1">
      <c r="A141" s="172"/>
      <c r="B141" s="172"/>
      <c r="C141" s="172"/>
      <c r="D141" s="172"/>
      <c r="E141" s="172"/>
      <c r="F141" s="172"/>
      <c r="G141" s="172"/>
      <c r="H141" s="172"/>
      <c r="I141" s="172"/>
      <c r="J141" s="172"/>
      <c r="K141" s="172"/>
      <c r="L141" s="172"/>
      <c r="M141" s="172"/>
      <c r="N141" s="172"/>
      <c r="O141" s="172"/>
      <c r="P141" s="172"/>
      <c r="Q141" s="172"/>
      <c r="R141" s="172"/>
    </row>
    <row r="142" ht="13.65" customHeight="1">
      <c r="A142" s="172"/>
      <c r="B142" s="172"/>
      <c r="C142" s="172"/>
      <c r="D142" s="172"/>
      <c r="E142" s="172"/>
      <c r="F142" s="172"/>
      <c r="G142" s="172"/>
      <c r="H142" s="172"/>
      <c r="I142" s="172"/>
      <c r="J142" s="172"/>
      <c r="K142" s="172"/>
      <c r="L142" s="172"/>
      <c r="M142" s="172"/>
      <c r="N142" s="172"/>
      <c r="O142" s="172"/>
      <c r="P142" s="172"/>
      <c r="Q142" s="172"/>
      <c r="R142" s="172"/>
    </row>
    <row r="143" ht="13.65" customHeight="1">
      <c r="A143" s="172"/>
      <c r="B143" s="172"/>
      <c r="C143" s="172"/>
      <c r="D143" s="172"/>
      <c r="E143" s="172"/>
      <c r="F143" s="172"/>
      <c r="G143" s="172"/>
      <c r="H143" s="172"/>
      <c r="I143" s="172"/>
      <c r="J143" s="172"/>
      <c r="K143" s="172"/>
      <c r="L143" s="172"/>
      <c r="M143" s="172"/>
      <c r="N143" s="172"/>
      <c r="O143" s="172"/>
      <c r="P143" s="172"/>
      <c r="Q143" s="172"/>
      <c r="R143" s="172"/>
    </row>
    <row r="144" ht="13.65" customHeight="1">
      <c r="A144" s="172"/>
      <c r="B144" s="172"/>
      <c r="C144" s="172"/>
      <c r="D144" s="172"/>
      <c r="E144" s="172"/>
      <c r="F144" s="172"/>
      <c r="G144" s="172"/>
      <c r="H144" s="172"/>
      <c r="I144" s="172"/>
      <c r="J144" s="172"/>
      <c r="K144" s="172"/>
      <c r="L144" s="172"/>
      <c r="M144" s="172"/>
      <c r="N144" s="172"/>
      <c r="O144" s="172"/>
      <c r="P144" s="172"/>
      <c r="Q144" s="172"/>
      <c r="R144" s="172"/>
    </row>
    <row r="145" ht="13.65" customHeight="1">
      <c r="A145" s="172"/>
      <c r="B145" s="172"/>
      <c r="C145" s="172"/>
      <c r="D145" s="172"/>
      <c r="E145" s="172"/>
      <c r="F145" s="172"/>
      <c r="G145" s="172"/>
      <c r="H145" s="172"/>
      <c r="I145" s="172"/>
      <c r="J145" s="172"/>
      <c r="K145" s="172"/>
      <c r="L145" s="172"/>
      <c r="M145" s="172"/>
      <c r="N145" s="172"/>
      <c r="O145" s="172"/>
      <c r="P145" s="172"/>
      <c r="Q145" s="172"/>
      <c r="R145" s="172"/>
    </row>
    <row r="146" ht="13.65" customHeight="1">
      <c r="A146" s="172"/>
      <c r="B146" s="172"/>
      <c r="C146" s="172"/>
      <c r="D146" s="172"/>
      <c r="E146" s="172"/>
      <c r="F146" s="172"/>
      <c r="G146" s="172"/>
      <c r="H146" s="172"/>
      <c r="I146" s="172"/>
      <c r="J146" s="172"/>
      <c r="K146" s="172"/>
      <c r="L146" s="172"/>
      <c r="M146" s="172"/>
      <c r="N146" s="172"/>
      <c r="O146" s="172"/>
      <c r="P146" s="172"/>
      <c r="Q146" s="172"/>
      <c r="R146" s="172"/>
    </row>
    <row r="147" ht="13.65" customHeight="1">
      <c r="A147" s="172"/>
      <c r="B147" s="172"/>
      <c r="C147" s="172"/>
      <c r="D147" s="172"/>
      <c r="E147" s="172"/>
      <c r="F147" s="172"/>
      <c r="G147" s="172"/>
      <c r="H147" s="172"/>
      <c r="I147" s="172"/>
      <c r="J147" s="172"/>
      <c r="K147" s="172"/>
      <c r="L147" s="172"/>
      <c r="M147" s="172"/>
      <c r="N147" s="172"/>
      <c r="O147" s="172"/>
      <c r="P147" s="172"/>
      <c r="Q147" s="172"/>
      <c r="R147" s="172"/>
    </row>
    <row r="148" ht="13.65" customHeight="1">
      <c r="A148" s="172"/>
      <c r="B148" s="172"/>
      <c r="C148" s="172"/>
      <c r="D148" s="172"/>
      <c r="E148" s="172"/>
      <c r="F148" s="172"/>
      <c r="G148" s="172"/>
      <c r="H148" s="172"/>
      <c r="I148" s="172"/>
      <c r="J148" s="172"/>
      <c r="K148" s="172"/>
      <c r="L148" s="172"/>
      <c r="M148" s="172"/>
      <c r="N148" s="172"/>
      <c r="O148" s="172"/>
      <c r="P148" s="172"/>
      <c r="Q148" s="172"/>
      <c r="R148" s="172"/>
    </row>
    <row r="149" ht="13.65" customHeight="1">
      <c r="A149" s="172"/>
      <c r="B149" s="172"/>
      <c r="C149" s="172"/>
      <c r="D149" s="172"/>
      <c r="E149" s="172"/>
      <c r="F149" s="172"/>
      <c r="G149" s="172"/>
      <c r="H149" s="172"/>
      <c r="I149" s="172"/>
      <c r="J149" s="172"/>
      <c r="K149" s="172"/>
      <c r="L149" s="172"/>
      <c r="M149" s="172"/>
      <c r="N149" s="172"/>
      <c r="O149" s="172"/>
      <c r="P149" s="172"/>
      <c r="Q149" s="172"/>
      <c r="R149" s="172"/>
    </row>
    <row r="150" ht="13.65" customHeight="1">
      <c r="A150" s="172"/>
      <c r="B150" s="172"/>
      <c r="C150" s="172"/>
      <c r="D150" s="172"/>
      <c r="E150" s="172"/>
      <c r="F150" s="172"/>
      <c r="G150" s="172"/>
      <c r="H150" s="172"/>
      <c r="I150" s="172"/>
      <c r="J150" s="172"/>
      <c r="K150" s="172"/>
      <c r="L150" s="172"/>
      <c r="M150" s="172"/>
      <c r="N150" s="172"/>
      <c r="O150" s="172"/>
      <c r="P150" s="172"/>
      <c r="Q150" s="172"/>
      <c r="R150" s="172"/>
    </row>
    <row r="151" ht="13.65" customHeight="1">
      <c r="A151" s="172"/>
      <c r="B151" s="172"/>
      <c r="C151" s="172"/>
      <c r="D151" s="172"/>
      <c r="E151" s="172"/>
      <c r="F151" s="172"/>
      <c r="G151" s="172"/>
      <c r="H151" s="172"/>
      <c r="I151" s="172"/>
      <c r="J151" s="172"/>
      <c r="K151" s="172"/>
      <c r="L151" s="172"/>
      <c r="M151" s="172"/>
      <c r="N151" s="172"/>
      <c r="O151" s="172"/>
      <c r="P151" s="172"/>
      <c r="Q151" s="172"/>
      <c r="R151" s="172"/>
    </row>
    <row r="152" ht="13.65" customHeight="1">
      <c r="A152" s="172"/>
      <c r="B152" s="172"/>
      <c r="C152" s="172"/>
      <c r="D152" s="172"/>
      <c r="E152" s="172"/>
      <c r="F152" s="172"/>
      <c r="G152" s="172"/>
      <c r="H152" s="172"/>
      <c r="I152" s="172"/>
      <c r="J152" s="172"/>
      <c r="K152" s="172"/>
      <c r="L152" s="172"/>
      <c r="M152" s="172"/>
      <c r="N152" s="172"/>
      <c r="O152" s="172"/>
      <c r="P152" s="172"/>
      <c r="Q152" s="172"/>
      <c r="R152" s="172"/>
    </row>
    <row r="153" ht="13.65" customHeight="1">
      <c r="A153" s="172"/>
      <c r="B153" s="172"/>
      <c r="C153" s="172"/>
      <c r="D153" s="172"/>
      <c r="E153" s="172"/>
      <c r="F153" s="172"/>
      <c r="G153" s="172"/>
      <c r="H153" s="172"/>
      <c r="I153" s="172"/>
      <c r="J153" s="172"/>
      <c r="K153" s="172"/>
      <c r="L153" s="172"/>
      <c r="M153" s="172"/>
      <c r="N153" s="172"/>
      <c r="O153" s="172"/>
      <c r="P153" s="172"/>
      <c r="Q153" s="172"/>
      <c r="R153" s="172"/>
    </row>
    <row r="154" ht="13.65" customHeight="1">
      <c r="A154" s="172"/>
      <c r="B154" s="172"/>
      <c r="C154" s="172"/>
      <c r="D154" s="172"/>
      <c r="E154" s="172"/>
      <c r="F154" s="172"/>
      <c r="G154" s="172"/>
      <c r="H154" s="172"/>
      <c r="I154" s="172"/>
      <c r="J154" s="172"/>
      <c r="K154" s="172"/>
      <c r="L154" s="172"/>
      <c r="M154" s="172"/>
      <c r="N154" s="172"/>
      <c r="O154" s="172"/>
      <c r="P154" s="172"/>
      <c r="Q154" s="172"/>
      <c r="R154" s="172"/>
    </row>
    <row r="155" ht="13.65" customHeight="1">
      <c r="A155" s="172"/>
      <c r="B155" s="172"/>
      <c r="C155" s="172"/>
      <c r="D155" s="172"/>
      <c r="E155" s="172"/>
      <c r="F155" s="172"/>
      <c r="G155" s="172"/>
      <c r="H155" s="172"/>
      <c r="I155" s="172"/>
      <c r="J155" s="172"/>
      <c r="K155" s="172"/>
      <c r="L155" s="172"/>
      <c r="M155" s="172"/>
      <c r="N155" s="172"/>
      <c r="O155" s="172"/>
      <c r="P155" s="172"/>
      <c r="Q155" s="172"/>
      <c r="R155" s="172"/>
    </row>
    <row r="156" ht="13.65" customHeight="1">
      <c r="A156" s="172"/>
      <c r="B156" s="172"/>
      <c r="C156" s="172"/>
      <c r="D156" s="172"/>
      <c r="E156" s="172"/>
      <c r="F156" s="172"/>
      <c r="G156" s="172"/>
      <c r="H156" s="172"/>
      <c r="I156" s="172"/>
      <c r="J156" s="172"/>
      <c r="K156" s="172"/>
      <c r="L156" s="172"/>
      <c r="M156" s="172"/>
      <c r="N156" s="172"/>
      <c r="O156" s="172"/>
      <c r="P156" s="172"/>
      <c r="Q156" s="172"/>
      <c r="R156" s="172"/>
    </row>
    <row r="157" ht="13.65" customHeight="1">
      <c r="A157" s="172"/>
      <c r="B157" s="172"/>
      <c r="C157" s="172"/>
      <c r="D157" s="172"/>
      <c r="E157" s="172"/>
      <c r="F157" s="172"/>
      <c r="G157" s="172"/>
      <c r="H157" s="172"/>
      <c r="I157" s="172"/>
      <c r="J157" s="172"/>
      <c r="K157" s="172"/>
      <c r="L157" s="172"/>
      <c r="M157" s="172"/>
      <c r="N157" s="172"/>
      <c r="O157" s="172"/>
      <c r="P157" s="172"/>
      <c r="Q157" s="172"/>
      <c r="R157" s="172"/>
    </row>
    <row r="158" ht="13.65" customHeight="1">
      <c r="A158" s="172"/>
      <c r="B158" s="172"/>
      <c r="C158" s="172"/>
      <c r="D158" s="172"/>
      <c r="E158" s="172"/>
      <c r="F158" s="172"/>
      <c r="G158" s="172"/>
      <c r="H158" s="172"/>
      <c r="I158" s="172"/>
      <c r="J158" s="172"/>
      <c r="K158" s="172"/>
      <c r="L158" s="172"/>
      <c r="M158" s="172"/>
      <c r="N158" s="172"/>
      <c r="O158" s="172"/>
      <c r="P158" s="172"/>
      <c r="Q158" s="172"/>
      <c r="R158" s="172"/>
    </row>
    <row r="159" ht="13.65" customHeight="1">
      <c r="A159" s="172"/>
      <c r="B159" s="172"/>
      <c r="C159" s="172"/>
      <c r="D159" s="172"/>
      <c r="E159" s="172"/>
      <c r="F159" s="172"/>
      <c r="G159" s="172"/>
      <c r="H159" s="172"/>
      <c r="I159" s="172"/>
      <c r="J159" s="172"/>
      <c r="K159" s="172"/>
      <c r="L159" s="172"/>
      <c r="M159" s="172"/>
      <c r="N159" s="172"/>
      <c r="O159" s="172"/>
      <c r="P159" s="172"/>
      <c r="Q159" s="172"/>
      <c r="R159" s="172"/>
    </row>
    <row r="160" ht="13.65" customHeight="1">
      <c r="A160" s="172"/>
      <c r="B160" s="172"/>
      <c r="C160" s="172"/>
      <c r="D160" s="172"/>
      <c r="E160" s="172"/>
      <c r="F160" s="172"/>
      <c r="G160" s="172"/>
      <c r="H160" s="172"/>
      <c r="I160" s="172"/>
      <c r="J160" s="172"/>
      <c r="K160" s="172"/>
      <c r="L160" s="172"/>
      <c r="M160" s="172"/>
      <c r="N160" s="172"/>
      <c r="O160" s="172"/>
      <c r="P160" s="172"/>
      <c r="Q160" s="172"/>
      <c r="R160" s="172"/>
    </row>
    <row r="161" ht="13.65" customHeight="1">
      <c r="A161" s="172"/>
      <c r="B161" s="172"/>
      <c r="C161" s="172"/>
      <c r="D161" s="172"/>
      <c r="E161" s="172"/>
      <c r="F161" s="172"/>
      <c r="G161" s="172"/>
      <c r="H161" s="172"/>
      <c r="I161" s="172"/>
      <c r="J161" s="172"/>
      <c r="K161" s="172"/>
      <c r="L161" s="172"/>
      <c r="M161" s="172"/>
      <c r="N161" s="172"/>
      <c r="O161" s="172"/>
      <c r="P161" s="172"/>
      <c r="Q161" s="172"/>
      <c r="R161" s="172"/>
    </row>
    <row r="162" ht="13.65" customHeight="1">
      <c r="A162" s="172"/>
      <c r="B162" s="172"/>
      <c r="C162" s="172"/>
      <c r="D162" s="172"/>
      <c r="E162" s="172"/>
      <c r="F162" s="172"/>
      <c r="G162" s="172"/>
      <c r="H162" s="172"/>
      <c r="I162" s="172"/>
      <c r="J162" s="172"/>
      <c r="K162" s="172"/>
      <c r="L162" s="172"/>
      <c r="M162" s="172"/>
      <c r="N162" s="172"/>
      <c r="O162" s="172"/>
      <c r="P162" s="172"/>
      <c r="Q162" s="172"/>
      <c r="R162" s="172"/>
    </row>
    <row r="163" ht="13.65" customHeight="1">
      <c r="A163" s="172"/>
      <c r="B163" s="172"/>
      <c r="C163" s="172"/>
      <c r="D163" s="172"/>
      <c r="E163" s="172"/>
      <c r="F163" s="172"/>
      <c r="G163" s="172"/>
      <c r="H163" s="172"/>
      <c r="I163" s="172"/>
      <c r="J163" s="172"/>
      <c r="K163" s="172"/>
      <c r="L163" s="172"/>
      <c r="M163" s="172"/>
      <c r="N163" s="172"/>
      <c r="O163" s="172"/>
      <c r="P163" s="172"/>
      <c r="Q163" s="172"/>
      <c r="R163" s="172"/>
    </row>
    <row r="164" ht="13.65" customHeight="1">
      <c r="A164" s="172"/>
      <c r="B164" s="172"/>
      <c r="C164" s="172"/>
      <c r="D164" s="172"/>
      <c r="E164" s="172"/>
      <c r="F164" s="172"/>
      <c r="G164" s="172"/>
      <c r="H164" s="172"/>
      <c r="I164" s="172"/>
      <c r="J164" s="172"/>
      <c r="K164" s="172"/>
      <c r="L164" s="172"/>
      <c r="M164" s="172"/>
      <c r="N164" s="172"/>
      <c r="O164" s="172"/>
      <c r="P164" s="172"/>
      <c r="Q164" s="172"/>
      <c r="R164" s="172"/>
    </row>
    <row r="165" ht="13.65" customHeight="1">
      <c r="A165" s="172"/>
      <c r="B165" s="172"/>
      <c r="C165" s="172"/>
      <c r="D165" s="172"/>
      <c r="E165" s="172"/>
      <c r="F165" s="172"/>
      <c r="G165" s="172"/>
      <c r="H165" s="172"/>
      <c r="I165" s="172"/>
      <c r="J165" s="172"/>
      <c r="K165" s="172"/>
      <c r="L165" s="172"/>
      <c r="M165" s="172"/>
      <c r="N165" s="172"/>
      <c r="O165" s="172"/>
      <c r="P165" s="172"/>
      <c r="Q165" s="172"/>
      <c r="R165" s="172"/>
    </row>
    <row r="166" ht="13.65" customHeight="1">
      <c r="A166" s="172"/>
      <c r="B166" s="172"/>
      <c r="C166" s="172"/>
      <c r="D166" s="172"/>
      <c r="E166" s="172"/>
      <c r="F166" s="172"/>
      <c r="G166" s="172"/>
      <c r="H166" s="172"/>
      <c r="I166" s="172"/>
      <c r="J166" s="172"/>
      <c r="K166" s="172"/>
      <c r="L166" s="172"/>
      <c r="M166" s="172"/>
      <c r="N166" s="172"/>
      <c r="O166" s="172"/>
      <c r="P166" s="172"/>
      <c r="Q166" s="172"/>
      <c r="R166" s="172"/>
    </row>
    <row r="167" ht="13.65" customHeight="1">
      <c r="A167" s="172"/>
      <c r="B167" s="172"/>
      <c r="C167" s="172"/>
      <c r="D167" s="172"/>
      <c r="E167" s="172"/>
      <c r="F167" s="172"/>
      <c r="G167" s="172"/>
      <c r="H167" s="172"/>
      <c r="I167" s="172"/>
      <c r="J167" s="172"/>
      <c r="K167" s="172"/>
      <c r="L167" s="172"/>
      <c r="M167" s="172"/>
      <c r="N167" s="172"/>
      <c r="O167" s="172"/>
      <c r="P167" s="172"/>
      <c r="Q167" s="172"/>
      <c r="R167" s="172"/>
    </row>
    <row r="168" ht="13.65" customHeight="1">
      <c r="A168" s="172"/>
      <c r="B168" s="172"/>
      <c r="C168" s="172"/>
      <c r="D168" s="172"/>
      <c r="E168" s="172"/>
      <c r="F168" s="172"/>
      <c r="G168" s="172"/>
      <c r="H168" s="172"/>
      <c r="I168" s="172"/>
      <c r="J168" s="172"/>
      <c r="K168" s="172"/>
      <c r="L168" s="172"/>
      <c r="M168" s="172"/>
      <c r="N168" s="172"/>
      <c r="O168" s="172"/>
      <c r="P168" s="172"/>
      <c r="Q168" s="172"/>
      <c r="R168" s="172"/>
    </row>
    <row r="169" ht="13.65" customHeight="1">
      <c r="A169" s="172"/>
      <c r="B169" s="172"/>
      <c r="C169" s="172"/>
      <c r="D169" s="172"/>
      <c r="E169" s="172"/>
      <c r="F169" s="172"/>
      <c r="G169" s="172"/>
      <c r="H169" s="172"/>
      <c r="I169" s="172"/>
      <c r="J169" s="172"/>
      <c r="K169" s="172"/>
      <c r="L169" s="172"/>
      <c r="M169" s="172"/>
      <c r="N169" s="172"/>
      <c r="O169" s="172"/>
      <c r="P169" s="172"/>
      <c r="Q169" s="172"/>
      <c r="R169" s="172"/>
    </row>
    <row r="170" ht="13.65" customHeight="1">
      <c r="A170" s="172"/>
      <c r="B170" s="172"/>
      <c r="C170" s="172"/>
      <c r="D170" s="172"/>
      <c r="E170" s="172"/>
      <c r="F170" s="172"/>
      <c r="G170" s="172"/>
      <c r="H170" s="172"/>
      <c r="I170" s="172"/>
      <c r="J170" s="172"/>
      <c r="K170" s="172"/>
      <c r="L170" s="172"/>
      <c r="M170" s="172"/>
      <c r="N170" s="172"/>
      <c r="O170" s="172"/>
      <c r="P170" s="172"/>
      <c r="Q170" s="172"/>
      <c r="R170" s="172"/>
    </row>
    <row r="171" ht="13.65" customHeight="1">
      <c r="A171" s="172"/>
      <c r="B171" s="172"/>
      <c r="C171" s="172"/>
      <c r="D171" s="172"/>
      <c r="E171" s="172"/>
      <c r="F171" s="172"/>
      <c r="G171" s="172"/>
      <c r="H171" s="172"/>
      <c r="I171" s="172"/>
      <c r="J171" s="172"/>
      <c r="K171" s="172"/>
      <c r="L171" s="172"/>
      <c r="M171" s="172"/>
      <c r="N171" s="172"/>
      <c r="O171" s="172"/>
      <c r="P171" s="172"/>
      <c r="Q171" s="172"/>
      <c r="R171" s="172"/>
    </row>
    <row r="172" ht="13.65" customHeight="1">
      <c r="A172" s="172"/>
      <c r="B172" s="172"/>
      <c r="C172" s="172"/>
      <c r="D172" s="172"/>
      <c r="E172" s="172"/>
      <c r="F172" s="172"/>
      <c r="G172" s="172"/>
      <c r="H172" s="172"/>
      <c r="I172" s="172"/>
      <c r="J172" s="172"/>
      <c r="K172" s="172"/>
      <c r="L172" s="172"/>
      <c r="M172" s="172"/>
      <c r="N172" s="172"/>
      <c r="O172" s="172"/>
      <c r="P172" s="172"/>
      <c r="Q172" s="172"/>
      <c r="R172" s="172"/>
    </row>
    <row r="173" ht="13.65" customHeight="1">
      <c r="A173" s="172"/>
      <c r="B173" s="172"/>
      <c r="C173" s="172"/>
      <c r="D173" s="172"/>
      <c r="E173" s="172"/>
      <c r="F173" s="172"/>
      <c r="G173" s="172"/>
      <c r="H173" s="172"/>
      <c r="I173" s="172"/>
      <c r="J173" s="172"/>
      <c r="K173" s="172"/>
      <c r="L173" s="172"/>
      <c r="M173" s="172"/>
      <c r="N173" s="172"/>
      <c r="O173" s="172"/>
      <c r="P173" s="172"/>
      <c r="Q173" s="172"/>
      <c r="R173" s="172"/>
    </row>
    <row r="174" ht="13.65" customHeight="1">
      <c r="A174" s="172"/>
      <c r="B174" s="172"/>
      <c r="C174" s="172"/>
      <c r="D174" s="172"/>
      <c r="E174" s="172"/>
      <c r="F174" s="172"/>
      <c r="G174" s="172"/>
      <c r="H174" s="172"/>
      <c r="I174" s="172"/>
      <c r="J174" s="172"/>
      <c r="K174" s="172"/>
      <c r="L174" s="172"/>
      <c r="M174" s="172"/>
      <c r="N174" s="172"/>
      <c r="O174" s="172"/>
      <c r="P174" s="172"/>
      <c r="Q174" s="172"/>
      <c r="R174" s="172"/>
    </row>
    <row r="175" ht="13.65" customHeight="1">
      <c r="A175" s="172"/>
      <c r="B175" s="172"/>
      <c r="C175" s="172"/>
      <c r="D175" s="172"/>
      <c r="E175" s="172"/>
      <c r="F175" s="172"/>
      <c r="G175" s="172"/>
      <c r="H175" s="172"/>
      <c r="I175" s="172"/>
      <c r="J175" s="172"/>
      <c r="K175" s="172"/>
      <c r="L175" s="172"/>
      <c r="M175" s="172"/>
      <c r="N175" s="172"/>
      <c r="O175" s="172"/>
      <c r="P175" s="172"/>
      <c r="Q175" s="172"/>
      <c r="R175" s="172"/>
    </row>
    <row r="176" ht="13.65" customHeight="1">
      <c r="A176" s="172"/>
      <c r="B176" s="172"/>
      <c r="C176" s="172"/>
      <c r="D176" s="172"/>
      <c r="E176" s="172"/>
      <c r="F176" s="172"/>
      <c r="G176" s="172"/>
      <c r="H176" s="172"/>
      <c r="I176" s="172"/>
      <c r="J176" s="172"/>
      <c r="K176" s="172"/>
      <c r="L176" s="172"/>
      <c r="M176" s="172"/>
      <c r="N176" s="172"/>
      <c r="O176" s="172"/>
      <c r="P176" s="172"/>
      <c r="Q176" s="172"/>
      <c r="R176" s="172"/>
    </row>
    <row r="177" ht="13.65" customHeight="1">
      <c r="A177" s="172"/>
      <c r="B177" s="172"/>
      <c r="C177" s="172"/>
      <c r="D177" s="172"/>
      <c r="E177" s="172"/>
      <c r="F177" s="172"/>
      <c r="G177" s="172"/>
      <c r="H177" s="172"/>
      <c r="I177" s="172"/>
      <c r="J177" s="172"/>
      <c r="K177" s="172"/>
      <c r="L177" s="172"/>
      <c r="M177" s="172"/>
      <c r="N177" s="172"/>
      <c r="O177" s="172"/>
      <c r="P177" s="172"/>
      <c r="Q177" s="172"/>
      <c r="R177" s="172"/>
    </row>
    <row r="178" ht="13.65" customHeight="1">
      <c r="A178" s="172"/>
      <c r="B178" s="172"/>
      <c r="C178" s="172"/>
      <c r="D178" s="172"/>
      <c r="E178" s="172"/>
      <c r="F178" s="172"/>
      <c r="G178" s="172"/>
      <c r="H178" s="172"/>
      <c r="I178" s="172"/>
      <c r="J178" s="172"/>
      <c r="K178" s="172"/>
      <c r="L178" s="172"/>
      <c r="M178" s="172"/>
      <c r="N178" s="172"/>
      <c r="O178" s="172"/>
      <c r="P178" s="172"/>
      <c r="Q178" s="172"/>
      <c r="R178" s="172"/>
    </row>
    <row r="179" ht="13.65" customHeight="1">
      <c r="A179" s="172"/>
      <c r="B179" s="172"/>
      <c r="C179" s="172"/>
      <c r="D179" s="172"/>
      <c r="E179" s="172"/>
      <c r="F179" s="172"/>
      <c r="G179" s="172"/>
      <c r="H179" s="172"/>
      <c r="I179" s="172"/>
      <c r="J179" s="172"/>
      <c r="K179" s="172"/>
      <c r="L179" s="172"/>
      <c r="M179" s="172"/>
      <c r="N179" s="172"/>
      <c r="O179" s="172"/>
      <c r="P179" s="172"/>
      <c r="Q179" s="172"/>
      <c r="R179" s="172"/>
    </row>
    <row r="180" ht="13.65" customHeight="1">
      <c r="A180" s="172"/>
      <c r="B180" s="172"/>
      <c r="C180" s="172"/>
      <c r="D180" s="172"/>
      <c r="E180" s="172"/>
      <c r="F180" s="172"/>
      <c r="G180" s="172"/>
      <c r="H180" s="172"/>
      <c r="I180" s="172"/>
      <c r="J180" s="172"/>
      <c r="K180" s="172"/>
      <c r="L180" s="172"/>
      <c r="M180" s="172"/>
      <c r="N180" s="172"/>
      <c r="O180" s="172"/>
      <c r="P180" s="172"/>
      <c r="Q180" s="172"/>
      <c r="R180" s="172"/>
    </row>
    <row r="181" ht="13.65" customHeight="1">
      <c r="A181" s="172"/>
      <c r="B181" s="172"/>
      <c r="C181" s="172"/>
      <c r="D181" s="172"/>
      <c r="E181" s="172"/>
      <c r="F181" s="172"/>
      <c r="G181" s="172"/>
      <c r="H181" s="172"/>
      <c r="I181" s="172"/>
      <c r="J181" s="172"/>
      <c r="K181" s="172"/>
      <c r="L181" s="172"/>
      <c r="M181" s="172"/>
      <c r="N181" s="172"/>
      <c r="O181" s="172"/>
      <c r="P181" s="172"/>
      <c r="Q181" s="172"/>
      <c r="R181" s="172"/>
    </row>
    <row r="182" ht="13.65" customHeight="1">
      <c r="A182" s="172"/>
      <c r="B182" s="172"/>
      <c r="C182" s="172"/>
      <c r="D182" s="172"/>
      <c r="E182" s="172"/>
      <c r="F182" s="172"/>
      <c r="G182" s="172"/>
      <c r="H182" s="172"/>
      <c r="I182" s="172"/>
      <c r="J182" s="172"/>
      <c r="K182" s="172"/>
      <c r="L182" s="172"/>
      <c r="M182" s="172"/>
      <c r="N182" s="172"/>
      <c r="O182" s="172"/>
      <c r="P182" s="172"/>
      <c r="Q182" s="172"/>
      <c r="R182" s="172"/>
    </row>
    <row r="183" ht="13.65" customHeight="1">
      <c r="A183" s="172"/>
      <c r="B183" s="172"/>
      <c r="C183" s="172"/>
      <c r="D183" s="172"/>
      <c r="E183" s="172"/>
      <c r="F183" s="172"/>
      <c r="G183" s="172"/>
      <c r="H183" s="172"/>
      <c r="I183" s="172"/>
      <c r="J183" s="172"/>
      <c r="K183" s="172"/>
      <c r="L183" s="172"/>
      <c r="M183" s="172"/>
      <c r="N183" s="172"/>
      <c r="O183" s="172"/>
      <c r="P183" s="172"/>
      <c r="Q183" s="172"/>
      <c r="R183" s="172"/>
    </row>
    <row r="184" ht="13.65" customHeight="1">
      <c r="A184" s="172"/>
      <c r="B184" s="172"/>
      <c r="C184" s="172"/>
      <c r="D184" s="172"/>
      <c r="E184" s="172"/>
      <c r="F184" s="172"/>
      <c r="G184" s="172"/>
      <c r="H184" s="172"/>
      <c r="I184" s="172"/>
      <c r="J184" s="172"/>
      <c r="K184" s="172"/>
      <c r="L184" s="172"/>
      <c r="M184" s="172"/>
      <c r="N184" s="172"/>
      <c r="O184" s="172"/>
      <c r="P184" s="172"/>
      <c r="Q184" s="172"/>
      <c r="R184" s="172"/>
    </row>
    <row r="185" ht="13.65" customHeight="1">
      <c r="A185" s="172"/>
      <c r="B185" s="172"/>
      <c r="C185" s="172"/>
      <c r="D185" s="172"/>
      <c r="E185" s="172"/>
      <c r="F185" s="172"/>
      <c r="G185" s="172"/>
      <c r="H185" s="172"/>
      <c r="I185" s="172"/>
      <c r="J185" s="172"/>
      <c r="K185" s="172"/>
      <c r="L185" s="172"/>
      <c r="M185" s="172"/>
      <c r="N185" s="172"/>
      <c r="O185" s="172"/>
      <c r="P185" s="172"/>
      <c r="Q185" s="172"/>
      <c r="R185" s="172"/>
    </row>
    <row r="186" ht="13.65" customHeight="1">
      <c r="A186" s="172"/>
      <c r="B186" s="172"/>
      <c r="C186" s="172"/>
      <c r="D186" s="172"/>
      <c r="E186" s="172"/>
      <c r="F186" s="172"/>
      <c r="G186" s="172"/>
      <c r="H186" s="172"/>
      <c r="I186" s="172"/>
      <c r="J186" s="172"/>
      <c r="K186" s="172"/>
      <c r="L186" s="172"/>
      <c r="M186" s="172"/>
      <c r="N186" s="172"/>
      <c r="O186" s="172"/>
      <c r="P186" s="172"/>
      <c r="Q186" s="172"/>
      <c r="R186" s="172"/>
    </row>
    <row r="187" ht="13.65" customHeight="1">
      <c r="A187" s="172"/>
      <c r="B187" s="172"/>
      <c r="C187" s="172"/>
      <c r="D187" s="172"/>
      <c r="E187" s="172"/>
      <c r="F187" s="172"/>
      <c r="G187" s="172"/>
      <c r="H187" s="172"/>
      <c r="I187" s="172"/>
      <c r="J187" s="172"/>
      <c r="K187" s="172"/>
      <c r="L187" s="172"/>
      <c r="M187" s="172"/>
      <c r="N187" s="172"/>
      <c r="O187" s="172"/>
      <c r="P187" s="172"/>
      <c r="Q187" s="172"/>
      <c r="R187" s="172"/>
    </row>
    <row r="188" ht="13.65" customHeight="1">
      <c r="A188" s="172"/>
      <c r="B188" s="172"/>
      <c r="C188" s="172"/>
      <c r="D188" s="172"/>
      <c r="E188" s="172"/>
      <c r="F188" s="172"/>
      <c r="G188" s="172"/>
      <c r="H188" s="172"/>
      <c r="I188" s="172"/>
      <c r="J188" s="172"/>
      <c r="K188" s="172"/>
      <c r="L188" s="172"/>
      <c r="M188" s="172"/>
      <c r="N188" s="172"/>
      <c r="O188" s="172"/>
      <c r="P188" s="172"/>
      <c r="Q188" s="172"/>
      <c r="R188" s="172"/>
    </row>
    <row r="189" ht="13.65" customHeight="1">
      <c r="A189" s="172"/>
      <c r="B189" s="172"/>
      <c r="C189" s="172"/>
      <c r="D189" s="172"/>
      <c r="E189" s="172"/>
      <c r="F189" s="172"/>
      <c r="G189" s="172"/>
      <c r="H189" s="172"/>
      <c r="I189" s="172"/>
      <c r="J189" s="172"/>
      <c r="K189" s="172"/>
      <c r="L189" s="172"/>
      <c r="M189" s="172"/>
      <c r="N189" s="172"/>
      <c r="O189" s="172"/>
      <c r="P189" s="172"/>
      <c r="Q189" s="172"/>
      <c r="R189" s="172"/>
    </row>
    <row r="190" ht="13.65" customHeight="1">
      <c r="A190" s="172"/>
      <c r="B190" s="172"/>
      <c r="C190" s="172"/>
      <c r="D190" s="172"/>
      <c r="E190" s="172"/>
      <c r="F190" s="172"/>
      <c r="G190" s="172"/>
      <c r="H190" s="172"/>
      <c r="I190" s="172"/>
      <c r="J190" s="172"/>
      <c r="K190" s="172"/>
      <c r="L190" s="172"/>
      <c r="M190" s="172"/>
      <c r="N190" s="172"/>
      <c r="O190" s="172"/>
      <c r="P190" s="172"/>
      <c r="Q190" s="172"/>
      <c r="R190" s="172"/>
    </row>
    <row r="191" ht="13.65" customHeight="1">
      <c r="A191" s="172"/>
      <c r="B191" s="172"/>
      <c r="C191" s="172"/>
      <c r="D191" s="172"/>
      <c r="E191" s="172"/>
      <c r="F191" s="172"/>
      <c r="G191" s="172"/>
      <c r="H191" s="172"/>
      <c r="I191" s="172"/>
      <c r="J191" s="172"/>
      <c r="K191" s="172"/>
      <c r="L191" s="172"/>
      <c r="M191" s="172"/>
      <c r="N191" s="172"/>
      <c r="O191" s="172"/>
      <c r="P191" s="172"/>
      <c r="Q191" s="172"/>
      <c r="R191" s="172"/>
    </row>
    <row r="192" ht="13.65" customHeight="1">
      <c r="A192" s="172"/>
      <c r="B192" s="172"/>
      <c r="C192" s="172"/>
      <c r="D192" s="172"/>
      <c r="E192" s="172"/>
      <c r="F192" s="172"/>
      <c r="G192" s="172"/>
      <c r="H192" s="172"/>
      <c r="I192" s="172"/>
      <c r="J192" s="172"/>
      <c r="K192" s="172"/>
      <c r="L192" s="172"/>
      <c r="M192" s="172"/>
      <c r="N192" s="172"/>
      <c r="O192" s="172"/>
      <c r="P192" s="172"/>
      <c r="Q192" s="172"/>
      <c r="R192" s="172"/>
    </row>
    <row r="193" ht="13.65" customHeight="1">
      <c r="A193" s="172"/>
      <c r="B193" s="172"/>
      <c r="C193" s="172"/>
      <c r="D193" s="172"/>
      <c r="E193" s="172"/>
      <c r="F193" s="172"/>
      <c r="G193" s="172"/>
      <c r="H193" s="172"/>
      <c r="I193" s="172"/>
      <c r="J193" s="172"/>
      <c r="K193" s="172"/>
      <c r="L193" s="172"/>
      <c r="M193" s="172"/>
      <c r="N193" s="172"/>
      <c r="O193" s="172"/>
      <c r="P193" s="172"/>
      <c r="Q193" s="172"/>
      <c r="R193" s="172"/>
    </row>
    <row r="194" ht="13.65" customHeight="1">
      <c r="A194" s="172"/>
      <c r="B194" s="172"/>
      <c r="C194" s="172"/>
      <c r="D194" s="172"/>
      <c r="E194" s="172"/>
      <c r="F194" s="172"/>
      <c r="G194" s="172"/>
      <c r="H194" s="172"/>
      <c r="I194" s="172"/>
      <c r="J194" s="172"/>
      <c r="K194" s="172"/>
      <c r="L194" s="172"/>
      <c r="M194" s="172"/>
      <c r="N194" s="172"/>
      <c r="O194" s="172"/>
      <c r="P194" s="172"/>
      <c r="Q194" s="172"/>
      <c r="R194" s="172"/>
    </row>
    <row r="195" ht="13.65" customHeight="1">
      <c r="A195" s="172"/>
      <c r="B195" s="172"/>
      <c r="C195" s="172"/>
      <c r="D195" s="172"/>
      <c r="E195" s="172"/>
      <c r="F195" s="172"/>
      <c r="G195" s="172"/>
      <c r="H195" s="172"/>
      <c r="I195" s="172"/>
      <c r="J195" s="172"/>
      <c r="K195" s="172"/>
      <c r="L195" s="172"/>
      <c r="M195" s="172"/>
      <c r="N195" s="172"/>
      <c r="O195" s="172"/>
      <c r="P195" s="172"/>
      <c r="Q195" s="172"/>
      <c r="R195" s="172"/>
    </row>
    <row r="196" ht="13.65" customHeight="1">
      <c r="A196" s="172"/>
      <c r="B196" s="172"/>
      <c r="C196" s="172"/>
      <c r="D196" s="172"/>
      <c r="E196" s="172"/>
      <c r="F196" s="172"/>
      <c r="G196" s="172"/>
      <c r="H196" s="172"/>
      <c r="I196" s="172"/>
      <c r="J196" s="172"/>
      <c r="K196" s="172"/>
      <c r="L196" s="172"/>
      <c r="M196" s="172"/>
      <c r="N196" s="172"/>
      <c r="O196" s="172"/>
      <c r="P196" s="172"/>
      <c r="Q196" s="172"/>
      <c r="R196" s="172"/>
    </row>
    <row r="197" ht="13.65" customHeight="1">
      <c r="A197" s="172"/>
      <c r="B197" s="172"/>
      <c r="C197" s="172"/>
      <c r="D197" s="172"/>
      <c r="E197" s="172"/>
      <c r="F197" s="172"/>
      <c r="G197" s="172"/>
      <c r="H197" s="172"/>
      <c r="I197" s="172"/>
      <c r="J197" s="172"/>
      <c r="K197" s="172"/>
      <c r="L197" s="172"/>
      <c r="M197" s="172"/>
      <c r="N197" s="172"/>
      <c r="O197" s="172"/>
      <c r="P197" s="172"/>
      <c r="Q197" s="172"/>
      <c r="R197" s="172"/>
    </row>
    <row r="198" ht="13.65" customHeight="1">
      <c r="A198" s="172"/>
      <c r="B198" s="172"/>
      <c r="C198" s="172"/>
      <c r="D198" s="172"/>
      <c r="E198" s="172"/>
      <c r="F198" s="172"/>
      <c r="G198" s="172"/>
      <c r="H198" s="172"/>
      <c r="I198" s="172"/>
      <c r="J198" s="172"/>
      <c r="K198" s="172"/>
      <c r="L198" s="172"/>
      <c r="M198" s="172"/>
      <c r="N198" s="172"/>
      <c r="O198" s="172"/>
      <c r="P198" s="172"/>
      <c r="Q198" s="172"/>
      <c r="R198" s="172"/>
    </row>
    <row r="199" ht="13.65" customHeight="1">
      <c r="A199" s="172"/>
      <c r="B199" s="172"/>
      <c r="C199" s="172"/>
      <c r="D199" s="172"/>
      <c r="E199" s="172"/>
      <c r="F199" s="172"/>
      <c r="G199" s="172"/>
      <c r="H199" s="172"/>
      <c r="I199" s="172"/>
      <c r="J199" s="172"/>
      <c r="K199" s="172"/>
      <c r="L199" s="172"/>
      <c r="M199" s="172"/>
      <c r="N199" s="172"/>
      <c r="O199" s="172"/>
      <c r="P199" s="172"/>
      <c r="Q199" s="172"/>
      <c r="R199" s="172"/>
    </row>
    <row r="200" ht="13.65" customHeight="1">
      <c r="A200" s="172"/>
      <c r="B200" s="172"/>
      <c r="C200" s="172"/>
      <c r="D200" s="172"/>
      <c r="E200" s="172"/>
      <c r="F200" s="172"/>
      <c r="G200" s="172"/>
      <c r="H200" s="172"/>
      <c r="I200" s="172"/>
      <c r="J200" s="172"/>
      <c r="K200" s="172"/>
      <c r="L200" s="172"/>
      <c r="M200" s="172"/>
      <c r="N200" s="172"/>
      <c r="O200" s="172"/>
      <c r="P200" s="172"/>
      <c r="Q200" s="172"/>
      <c r="R200" s="172"/>
    </row>
    <row r="201" ht="13.65" customHeight="1">
      <c r="A201" s="172"/>
      <c r="B201" s="172"/>
      <c r="C201" s="172"/>
      <c r="D201" s="172"/>
      <c r="E201" s="172"/>
      <c r="F201" s="172"/>
      <c r="G201" s="172"/>
      <c r="H201" s="172"/>
      <c r="I201" s="172"/>
      <c r="J201" s="172"/>
      <c r="K201" s="172"/>
      <c r="L201" s="172"/>
      <c r="M201" s="172"/>
      <c r="N201" s="172"/>
      <c r="O201" s="172"/>
      <c r="P201" s="172"/>
      <c r="Q201" s="172"/>
      <c r="R201" s="172"/>
    </row>
    <row r="202" ht="13.65" customHeight="1">
      <c r="A202" s="172"/>
      <c r="B202" s="172"/>
      <c r="C202" s="172"/>
      <c r="D202" s="172"/>
      <c r="E202" s="172"/>
      <c r="F202" s="172"/>
      <c r="G202" s="172"/>
      <c r="H202" s="172"/>
      <c r="I202" s="172"/>
      <c r="J202" s="172"/>
      <c r="K202" s="172"/>
      <c r="L202" s="172"/>
      <c r="M202" s="172"/>
      <c r="N202" s="172"/>
      <c r="O202" s="172"/>
      <c r="P202" s="172"/>
      <c r="Q202" s="172"/>
      <c r="R202" s="172"/>
    </row>
    <row r="203" ht="13.65" customHeight="1">
      <c r="A203" s="172"/>
      <c r="B203" s="172"/>
      <c r="C203" s="172"/>
      <c r="D203" s="172"/>
      <c r="E203" s="172"/>
      <c r="F203" s="172"/>
      <c r="G203" s="172"/>
      <c r="H203" s="172"/>
      <c r="I203" s="172"/>
      <c r="J203" s="172"/>
      <c r="K203" s="172"/>
      <c r="L203" s="172"/>
      <c r="M203" s="172"/>
      <c r="N203" s="172"/>
      <c r="O203" s="172"/>
      <c r="P203" s="172"/>
      <c r="Q203" s="172"/>
      <c r="R203" s="172"/>
    </row>
    <row r="204" ht="13.65" customHeight="1">
      <c r="A204" s="172"/>
      <c r="B204" s="172"/>
      <c r="C204" s="172"/>
      <c r="D204" s="172"/>
      <c r="E204" s="172"/>
      <c r="F204" s="172"/>
      <c r="G204" s="172"/>
      <c r="H204" s="172"/>
      <c r="I204" s="172"/>
      <c r="J204" s="172"/>
      <c r="K204" s="172"/>
      <c r="L204" s="172"/>
      <c r="M204" s="172"/>
      <c r="N204" s="172"/>
      <c r="O204" s="172"/>
      <c r="P204" s="172"/>
      <c r="Q204" s="172"/>
      <c r="R204" s="172"/>
    </row>
    <row r="205" ht="13.65" customHeight="1">
      <c r="A205" s="172"/>
      <c r="B205" s="172"/>
      <c r="C205" s="172"/>
      <c r="D205" s="172"/>
      <c r="E205" s="172"/>
      <c r="F205" s="172"/>
      <c r="G205" s="172"/>
      <c r="H205" s="172"/>
      <c r="I205" s="172"/>
      <c r="J205" s="172"/>
      <c r="K205" s="172"/>
      <c r="L205" s="172"/>
      <c r="M205" s="172"/>
      <c r="N205" s="172"/>
      <c r="O205" s="172"/>
      <c r="P205" s="172"/>
      <c r="Q205" s="172"/>
      <c r="R205" s="172"/>
    </row>
    <row r="206" ht="13.65" customHeight="1">
      <c r="A206" s="172"/>
      <c r="B206" s="172"/>
      <c r="C206" s="172"/>
      <c r="D206" s="172"/>
      <c r="E206" s="172"/>
      <c r="F206" s="172"/>
      <c r="G206" s="172"/>
      <c r="H206" s="172"/>
      <c r="I206" s="172"/>
      <c r="J206" s="172"/>
      <c r="K206" s="172"/>
      <c r="L206" s="172"/>
      <c r="M206" s="172"/>
      <c r="N206" s="172"/>
      <c r="O206" s="172"/>
      <c r="P206" s="172"/>
      <c r="Q206" s="172"/>
      <c r="R206" s="172"/>
    </row>
    <row r="207" ht="13.65" customHeight="1">
      <c r="A207" s="172"/>
      <c r="B207" s="172"/>
      <c r="C207" s="172"/>
      <c r="D207" s="172"/>
      <c r="E207" s="172"/>
      <c r="F207" s="172"/>
      <c r="G207" s="172"/>
      <c r="H207" s="172"/>
      <c r="I207" s="172"/>
      <c r="J207" s="172"/>
      <c r="K207" s="172"/>
      <c r="L207" s="172"/>
      <c r="M207" s="172"/>
      <c r="N207" s="172"/>
      <c r="O207" s="172"/>
      <c r="P207" s="172"/>
      <c r="Q207" s="172"/>
      <c r="R207" s="172"/>
    </row>
    <row r="208" ht="13.65" customHeight="1">
      <c r="A208" s="172"/>
      <c r="B208" s="172"/>
      <c r="C208" s="172"/>
      <c r="D208" s="172"/>
      <c r="E208" s="172"/>
      <c r="F208" s="172"/>
      <c r="G208" s="172"/>
      <c r="H208" s="172"/>
      <c r="I208" s="172"/>
      <c r="J208" s="172"/>
      <c r="K208" s="172"/>
      <c r="L208" s="172"/>
      <c r="M208" s="172"/>
      <c r="N208" s="172"/>
      <c r="O208" s="172"/>
      <c r="P208" s="172"/>
      <c r="Q208" s="172"/>
      <c r="R208" s="172"/>
    </row>
    <row r="209" ht="13.65" customHeight="1">
      <c r="A209" s="172"/>
      <c r="B209" s="172"/>
      <c r="C209" s="172"/>
      <c r="D209" s="172"/>
      <c r="E209" s="172"/>
      <c r="F209" s="172"/>
      <c r="G209" s="172"/>
      <c r="H209" s="172"/>
      <c r="I209" s="172"/>
      <c r="J209" s="172"/>
      <c r="K209" s="172"/>
      <c r="L209" s="172"/>
      <c r="M209" s="172"/>
      <c r="N209" s="172"/>
      <c r="O209" s="172"/>
      <c r="P209" s="172"/>
      <c r="Q209" s="172"/>
      <c r="R209" s="172"/>
    </row>
    <row r="210" ht="13.65" customHeight="1">
      <c r="A210" s="172"/>
      <c r="B210" s="172"/>
      <c r="C210" s="172"/>
      <c r="D210" s="172"/>
      <c r="E210" s="172"/>
      <c r="F210" s="172"/>
      <c r="G210" s="172"/>
      <c r="H210" s="172"/>
      <c r="I210" s="172"/>
      <c r="J210" s="172"/>
      <c r="K210" s="172"/>
      <c r="L210" s="172"/>
      <c r="M210" s="172"/>
      <c r="N210" s="172"/>
      <c r="O210" s="172"/>
      <c r="P210" s="172"/>
      <c r="Q210" s="172"/>
      <c r="R210" s="172"/>
    </row>
    <row r="211" ht="13.65" customHeight="1">
      <c r="A211" s="172"/>
      <c r="B211" s="172"/>
      <c r="C211" s="172"/>
      <c r="D211" s="172"/>
      <c r="E211" s="172"/>
      <c r="F211" s="172"/>
      <c r="G211" s="172"/>
      <c r="H211" s="172"/>
      <c r="I211" s="172"/>
      <c r="J211" s="172"/>
      <c r="K211" s="172"/>
      <c r="L211" s="172"/>
      <c r="M211" s="172"/>
      <c r="N211" s="172"/>
      <c r="O211" s="172"/>
      <c r="P211" s="172"/>
      <c r="Q211" s="172"/>
      <c r="R211" s="172"/>
    </row>
    <row r="212" ht="13.65" customHeight="1">
      <c r="A212" s="172"/>
      <c r="B212" s="172"/>
      <c r="C212" s="172"/>
      <c r="D212" s="172"/>
      <c r="E212" s="172"/>
      <c r="F212" s="172"/>
      <c r="G212" s="172"/>
      <c r="H212" s="172"/>
      <c r="I212" s="172"/>
      <c r="J212" s="172"/>
      <c r="K212" s="172"/>
      <c r="L212" s="172"/>
      <c r="M212" s="172"/>
      <c r="N212" s="172"/>
      <c r="O212" s="172"/>
      <c r="P212" s="172"/>
      <c r="Q212" s="172"/>
      <c r="R212" s="172"/>
    </row>
    <row r="213" ht="13.65" customHeight="1">
      <c r="A213" s="172"/>
      <c r="B213" s="172"/>
      <c r="C213" s="172"/>
      <c r="D213" s="172"/>
      <c r="E213" s="172"/>
      <c r="F213" s="172"/>
      <c r="G213" s="172"/>
      <c r="H213" s="172"/>
      <c r="I213" s="172"/>
      <c r="J213" s="172"/>
      <c r="K213" s="172"/>
      <c r="L213" s="172"/>
      <c r="M213" s="172"/>
      <c r="N213" s="172"/>
      <c r="O213" s="172"/>
      <c r="P213" s="172"/>
      <c r="Q213" s="172"/>
      <c r="R213" s="172"/>
    </row>
    <row r="214" ht="13.65" customHeight="1">
      <c r="A214" s="172"/>
      <c r="B214" s="172"/>
      <c r="C214" s="172"/>
      <c r="D214" s="172"/>
      <c r="E214" s="172"/>
      <c r="F214" s="172"/>
      <c r="G214" s="172"/>
      <c r="H214" s="172"/>
      <c r="I214" s="172"/>
      <c r="J214" s="172"/>
      <c r="K214" s="172"/>
      <c r="L214" s="172"/>
      <c r="M214" s="172"/>
      <c r="N214" s="172"/>
      <c r="O214" s="172"/>
      <c r="P214" s="172"/>
      <c r="Q214" s="172"/>
      <c r="R214" s="172"/>
    </row>
    <row r="215" ht="13.65" customHeight="1">
      <c r="A215" s="172"/>
      <c r="B215" s="172"/>
      <c r="C215" s="172"/>
      <c r="D215" s="172"/>
      <c r="E215" s="172"/>
      <c r="F215" s="172"/>
      <c r="G215" s="172"/>
      <c r="H215" s="172"/>
      <c r="I215" s="172"/>
      <c r="J215" s="172"/>
      <c r="K215" s="172"/>
      <c r="L215" s="172"/>
      <c r="M215" s="172"/>
      <c r="N215" s="172"/>
      <c r="O215" s="172"/>
      <c r="P215" s="172"/>
      <c r="Q215" s="172"/>
      <c r="R215" s="172"/>
    </row>
    <row r="216" ht="13.65" customHeight="1">
      <c r="A216" s="172"/>
      <c r="B216" s="172"/>
      <c r="C216" s="172"/>
      <c r="D216" s="172"/>
      <c r="E216" s="172"/>
      <c r="F216" s="172"/>
      <c r="G216" s="172"/>
      <c r="H216" s="172"/>
      <c r="I216" s="172"/>
      <c r="J216" s="172"/>
      <c r="K216" s="172"/>
      <c r="L216" s="172"/>
      <c r="M216" s="172"/>
      <c r="N216" s="172"/>
      <c r="O216" s="172"/>
      <c r="P216" s="172"/>
      <c r="Q216" s="172"/>
      <c r="R216" s="172"/>
    </row>
    <row r="217" ht="13.65" customHeight="1">
      <c r="A217" s="172"/>
      <c r="B217" s="172"/>
      <c r="C217" s="172"/>
      <c r="D217" s="172"/>
      <c r="E217" s="172"/>
      <c r="F217" s="172"/>
      <c r="G217" s="172"/>
      <c r="H217" s="172"/>
      <c r="I217" s="172"/>
      <c r="J217" s="172"/>
      <c r="K217" s="172"/>
      <c r="L217" s="172"/>
      <c r="M217" s="172"/>
      <c r="N217" s="172"/>
      <c r="O217" s="172"/>
      <c r="P217" s="172"/>
      <c r="Q217" s="172"/>
      <c r="R217" s="172"/>
    </row>
    <row r="218" ht="13.65" customHeight="1">
      <c r="A218" s="172"/>
      <c r="B218" s="172"/>
      <c r="C218" s="172"/>
      <c r="D218" s="172"/>
      <c r="E218" s="172"/>
      <c r="F218" s="172"/>
      <c r="G218" s="172"/>
      <c r="H218" s="172"/>
      <c r="I218" s="172"/>
      <c r="J218" s="172"/>
      <c r="K218" s="172"/>
      <c r="L218" s="172"/>
      <c r="M218" s="172"/>
      <c r="N218" s="172"/>
      <c r="O218" s="172"/>
      <c r="P218" s="172"/>
      <c r="Q218" s="172"/>
      <c r="R218" s="172"/>
    </row>
    <row r="219" ht="13.65" customHeight="1">
      <c r="A219" s="172"/>
      <c r="B219" s="172"/>
      <c r="C219" s="172"/>
      <c r="D219" s="172"/>
      <c r="E219" s="172"/>
      <c r="F219" s="172"/>
      <c r="G219" s="172"/>
      <c r="H219" s="172"/>
      <c r="I219" s="172"/>
      <c r="J219" s="172"/>
      <c r="K219" s="172"/>
      <c r="L219" s="172"/>
      <c r="M219" s="172"/>
      <c r="N219" s="172"/>
      <c r="O219" s="172"/>
      <c r="P219" s="172"/>
      <c r="Q219" s="172"/>
      <c r="R219" s="172"/>
    </row>
    <row r="220" ht="13.65" customHeight="1">
      <c r="A220" s="172"/>
      <c r="B220" s="172"/>
      <c r="C220" s="172"/>
      <c r="D220" s="172"/>
      <c r="E220" s="172"/>
      <c r="F220" s="172"/>
      <c r="G220" s="172"/>
      <c r="H220" s="172"/>
      <c r="I220" s="172"/>
      <c r="J220" s="172"/>
      <c r="K220" s="172"/>
      <c r="L220" s="172"/>
      <c r="M220" s="172"/>
      <c r="N220" s="172"/>
      <c r="O220" s="172"/>
      <c r="P220" s="172"/>
      <c r="Q220" s="172"/>
      <c r="R220" s="172"/>
    </row>
    <row r="221" ht="13.65" customHeight="1">
      <c r="A221" s="172"/>
      <c r="B221" s="172"/>
      <c r="C221" s="172"/>
      <c r="D221" s="172"/>
      <c r="E221" s="172"/>
      <c r="F221" s="172"/>
      <c r="G221" s="172"/>
      <c r="H221" s="172"/>
      <c r="I221" s="172"/>
      <c r="J221" s="172"/>
      <c r="K221" s="172"/>
      <c r="L221" s="172"/>
      <c r="M221" s="172"/>
      <c r="N221" s="172"/>
      <c r="O221" s="172"/>
      <c r="P221" s="172"/>
      <c r="Q221" s="172"/>
      <c r="R221" s="172"/>
    </row>
    <row r="222" ht="13.65" customHeight="1">
      <c r="A222" s="172"/>
      <c r="B222" s="172"/>
      <c r="C222" s="172"/>
      <c r="D222" s="172"/>
      <c r="E222" s="172"/>
      <c r="F222" s="172"/>
      <c r="G222" s="172"/>
      <c r="H222" s="172"/>
      <c r="I222" s="172"/>
      <c r="J222" s="172"/>
      <c r="K222" s="172"/>
      <c r="L222" s="172"/>
      <c r="M222" s="172"/>
      <c r="N222" s="172"/>
      <c r="O222" s="172"/>
      <c r="P222" s="172"/>
      <c r="Q222" s="172"/>
      <c r="R222" s="172"/>
    </row>
    <row r="223" ht="13.65" customHeight="1">
      <c r="A223" s="172"/>
      <c r="B223" s="172"/>
      <c r="C223" s="172"/>
      <c r="D223" s="172"/>
      <c r="E223" s="172"/>
      <c r="F223" s="172"/>
      <c r="G223" s="172"/>
      <c r="H223" s="172"/>
      <c r="I223" s="172"/>
      <c r="J223" s="172"/>
      <c r="K223" s="172"/>
      <c r="L223" s="172"/>
      <c r="M223" s="172"/>
      <c r="N223" s="172"/>
      <c r="O223" s="172"/>
      <c r="P223" s="172"/>
      <c r="Q223" s="172"/>
      <c r="R223" s="172"/>
    </row>
    <row r="224" ht="13.65" customHeight="1">
      <c r="A224" s="172"/>
      <c r="B224" s="172"/>
      <c r="C224" s="172"/>
      <c r="D224" s="172"/>
      <c r="E224" s="172"/>
      <c r="F224" s="172"/>
      <c r="G224" s="172"/>
      <c r="H224" s="172"/>
      <c r="I224" s="172"/>
      <c r="J224" s="172"/>
      <c r="K224" s="172"/>
      <c r="L224" s="172"/>
      <c r="M224" s="172"/>
      <c r="N224" s="172"/>
      <c r="O224" s="172"/>
      <c r="P224" s="172"/>
      <c r="Q224" s="172"/>
      <c r="R224" s="172"/>
    </row>
    <row r="225" ht="13.65" customHeight="1">
      <c r="A225" s="172"/>
      <c r="B225" s="172"/>
      <c r="C225" s="172"/>
      <c r="D225" s="172"/>
      <c r="E225" s="172"/>
      <c r="F225" s="172"/>
      <c r="G225" s="172"/>
      <c r="H225" s="172"/>
      <c r="I225" s="172"/>
      <c r="J225" s="172"/>
      <c r="K225" s="172"/>
      <c r="L225" s="172"/>
      <c r="M225" s="172"/>
      <c r="N225" s="172"/>
      <c r="O225" s="172"/>
      <c r="P225" s="172"/>
      <c r="Q225" s="172"/>
      <c r="R225" s="172"/>
    </row>
    <row r="226" ht="13.65" customHeight="1">
      <c r="A226" s="172"/>
      <c r="B226" s="172"/>
      <c r="C226" s="172"/>
      <c r="D226" s="172"/>
      <c r="E226" s="172"/>
      <c r="F226" s="172"/>
      <c r="G226" s="172"/>
      <c r="H226" s="172"/>
      <c r="I226" s="172"/>
      <c r="J226" s="172"/>
      <c r="K226" s="172"/>
      <c r="L226" s="172"/>
      <c r="M226" s="172"/>
      <c r="N226" s="172"/>
      <c r="O226" s="172"/>
      <c r="P226" s="172"/>
      <c r="Q226" s="172"/>
      <c r="R226" s="172"/>
    </row>
    <row r="227" ht="13.65" customHeight="1">
      <c r="A227" s="172"/>
      <c r="B227" s="172"/>
      <c r="C227" s="172"/>
      <c r="D227" s="172"/>
      <c r="E227" s="172"/>
      <c r="F227" s="172"/>
      <c r="G227" s="172"/>
      <c r="H227" s="172"/>
      <c r="I227" s="172"/>
      <c r="J227" s="172"/>
      <c r="K227" s="172"/>
      <c r="L227" s="172"/>
      <c r="M227" s="172"/>
      <c r="N227" s="172"/>
      <c r="O227" s="172"/>
      <c r="P227" s="172"/>
      <c r="Q227" s="172"/>
      <c r="R227" s="172"/>
    </row>
    <row r="228" ht="13.65" customHeight="1">
      <c r="A228" s="172"/>
      <c r="B228" s="172"/>
      <c r="C228" s="172"/>
      <c r="D228" s="172"/>
      <c r="E228" s="172"/>
      <c r="F228" s="172"/>
      <c r="G228" s="172"/>
      <c r="H228" s="172"/>
      <c r="I228" s="172"/>
      <c r="J228" s="172"/>
      <c r="K228" s="172"/>
      <c r="L228" s="172"/>
      <c r="M228" s="172"/>
      <c r="N228" s="172"/>
      <c r="O228" s="172"/>
      <c r="P228" s="172"/>
      <c r="Q228" s="172"/>
      <c r="R228" s="172"/>
    </row>
    <row r="229" ht="13.65" customHeight="1">
      <c r="A229" s="172"/>
      <c r="B229" s="172"/>
      <c r="C229" s="172"/>
      <c r="D229" s="172"/>
      <c r="E229" s="172"/>
      <c r="F229" s="172"/>
      <c r="G229" s="172"/>
      <c r="H229" s="172"/>
      <c r="I229" s="172"/>
      <c r="J229" s="172"/>
      <c r="K229" s="172"/>
      <c r="L229" s="172"/>
      <c r="M229" s="172"/>
      <c r="N229" s="172"/>
      <c r="O229" s="172"/>
      <c r="P229" s="172"/>
      <c r="Q229" s="172"/>
      <c r="R229" s="172"/>
    </row>
    <row r="230" ht="13.65" customHeight="1">
      <c r="A230" s="172"/>
      <c r="B230" s="172"/>
      <c r="C230" s="172"/>
      <c r="D230" s="172"/>
      <c r="E230" s="172"/>
      <c r="F230" s="172"/>
      <c r="G230" s="172"/>
      <c r="H230" s="172"/>
      <c r="I230" s="172"/>
      <c r="J230" s="172"/>
      <c r="K230" s="172"/>
      <c r="L230" s="172"/>
      <c r="M230" s="172"/>
      <c r="N230" s="172"/>
      <c r="O230" s="172"/>
      <c r="P230" s="172"/>
      <c r="Q230" s="172"/>
      <c r="R230" s="172"/>
    </row>
    <row r="231" ht="13.65" customHeight="1">
      <c r="A231" s="172"/>
      <c r="B231" s="172"/>
      <c r="C231" s="172"/>
      <c r="D231" s="172"/>
      <c r="E231" s="172"/>
      <c r="F231" s="172"/>
      <c r="G231" s="172"/>
      <c r="H231" s="172"/>
      <c r="I231" s="172"/>
      <c r="J231" s="172"/>
      <c r="K231" s="172"/>
      <c r="L231" s="172"/>
      <c r="M231" s="172"/>
      <c r="N231" s="172"/>
      <c r="O231" s="172"/>
      <c r="P231" s="172"/>
      <c r="Q231" s="172"/>
      <c r="R231" s="172"/>
    </row>
    <row r="232" ht="13.65" customHeight="1">
      <c r="A232" s="172"/>
      <c r="B232" s="172"/>
      <c r="C232" s="172"/>
      <c r="D232" s="172"/>
      <c r="E232" s="172"/>
      <c r="F232" s="172"/>
      <c r="G232" s="172"/>
      <c r="H232" s="172"/>
      <c r="I232" s="172"/>
      <c r="J232" s="172"/>
      <c r="K232" s="172"/>
      <c r="L232" s="172"/>
      <c r="M232" s="172"/>
      <c r="N232" s="172"/>
      <c r="O232" s="172"/>
      <c r="P232" s="172"/>
      <c r="Q232" s="172"/>
      <c r="R232" s="172"/>
    </row>
    <row r="233" ht="13.65" customHeight="1">
      <c r="A233" s="172"/>
      <c r="B233" s="172"/>
      <c r="C233" s="172"/>
      <c r="D233" s="172"/>
      <c r="E233" s="172"/>
      <c r="F233" s="172"/>
      <c r="G233" s="172"/>
      <c r="H233" s="172"/>
      <c r="I233" s="172"/>
      <c r="J233" s="172"/>
      <c r="K233" s="172"/>
      <c r="L233" s="172"/>
      <c r="M233" s="172"/>
      <c r="N233" s="172"/>
      <c r="O233" s="172"/>
      <c r="P233" s="172"/>
      <c r="Q233" s="172"/>
      <c r="R233" s="172"/>
    </row>
    <row r="234" ht="13.65" customHeight="1">
      <c r="A234" s="172"/>
      <c r="B234" s="172"/>
      <c r="C234" s="172"/>
      <c r="D234" s="172"/>
      <c r="E234" s="172"/>
      <c r="F234" s="172"/>
      <c r="G234" s="172"/>
      <c r="H234" s="172"/>
      <c r="I234" s="172"/>
      <c r="J234" s="172"/>
      <c r="K234" s="172"/>
      <c r="L234" s="172"/>
      <c r="M234" s="172"/>
      <c r="N234" s="172"/>
      <c r="O234" s="172"/>
      <c r="P234" s="172"/>
      <c r="Q234" s="172"/>
      <c r="R234" s="172"/>
    </row>
    <row r="235" ht="13.65" customHeight="1">
      <c r="A235" s="172"/>
      <c r="B235" s="172"/>
      <c r="C235" s="172"/>
      <c r="D235" s="172"/>
      <c r="E235" s="172"/>
      <c r="F235" s="172"/>
      <c r="G235" s="172"/>
      <c r="H235" s="172"/>
      <c r="I235" s="172"/>
      <c r="J235" s="172"/>
      <c r="K235" s="172"/>
      <c r="L235" s="172"/>
      <c r="M235" s="172"/>
      <c r="N235" s="172"/>
      <c r="O235" s="172"/>
      <c r="P235" s="172"/>
      <c r="Q235" s="172"/>
      <c r="R235" s="172"/>
    </row>
    <row r="236" ht="13.65" customHeight="1">
      <c r="A236" s="172"/>
      <c r="B236" s="172"/>
      <c r="C236" s="172"/>
      <c r="D236" s="172"/>
      <c r="E236" s="172"/>
      <c r="F236" s="172"/>
      <c r="G236" s="172"/>
      <c r="H236" s="172"/>
      <c r="I236" s="172"/>
      <c r="J236" s="172"/>
      <c r="K236" s="172"/>
      <c r="L236" s="172"/>
      <c r="M236" s="172"/>
      <c r="N236" s="172"/>
      <c r="O236" s="172"/>
      <c r="P236" s="172"/>
      <c r="Q236" s="172"/>
      <c r="R236" s="172"/>
    </row>
    <row r="237" ht="13.65" customHeight="1">
      <c r="A237" s="172"/>
      <c r="B237" s="172"/>
      <c r="C237" s="172"/>
      <c r="D237" s="172"/>
      <c r="E237" s="172"/>
      <c r="F237" s="172"/>
      <c r="G237" s="172"/>
      <c r="H237" s="172"/>
      <c r="I237" s="172"/>
      <c r="J237" s="172"/>
      <c r="K237" s="172"/>
      <c r="L237" s="172"/>
      <c r="M237" s="172"/>
      <c r="N237" s="172"/>
      <c r="O237" s="172"/>
      <c r="P237" s="172"/>
      <c r="Q237" s="172"/>
      <c r="R237" s="172"/>
    </row>
    <row r="238" ht="13.65" customHeight="1">
      <c r="A238" s="172"/>
      <c r="B238" s="172"/>
      <c r="C238" s="172"/>
      <c r="D238" s="172"/>
      <c r="E238" s="172"/>
      <c r="F238" s="172"/>
      <c r="G238" s="172"/>
      <c r="H238" s="172"/>
      <c r="I238" s="172"/>
      <c r="J238" s="172"/>
      <c r="K238" s="172"/>
      <c r="L238" s="172"/>
      <c r="M238" s="172"/>
      <c r="N238" s="172"/>
      <c r="O238" s="172"/>
      <c r="P238" s="172"/>
      <c r="Q238" s="172"/>
      <c r="R238" s="172"/>
    </row>
    <row r="239" ht="13.65" customHeight="1">
      <c r="A239" s="172"/>
      <c r="B239" s="172"/>
      <c r="C239" s="172"/>
      <c r="D239" s="172"/>
      <c r="E239" s="172"/>
      <c r="F239" s="172"/>
      <c r="G239" s="172"/>
      <c r="H239" s="172"/>
      <c r="I239" s="172"/>
      <c r="J239" s="172"/>
      <c r="K239" s="172"/>
      <c r="L239" s="172"/>
      <c r="M239" s="172"/>
      <c r="N239" s="172"/>
      <c r="O239" s="172"/>
      <c r="P239" s="172"/>
      <c r="Q239" s="172"/>
      <c r="R239" s="172"/>
    </row>
    <row r="240" ht="13.65" customHeight="1">
      <c r="A240" s="172"/>
      <c r="B240" s="172"/>
      <c r="C240" s="172"/>
      <c r="D240" s="172"/>
      <c r="E240" s="172"/>
      <c r="F240" s="172"/>
      <c r="G240" s="172"/>
      <c r="H240" s="172"/>
      <c r="I240" s="172"/>
      <c r="J240" s="172"/>
      <c r="K240" s="172"/>
      <c r="L240" s="172"/>
      <c r="M240" s="172"/>
      <c r="N240" s="172"/>
      <c r="O240" s="172"/>
      <c r="P240" s="172"/>
      <c r="Q240" s="172"/>
      <c r="R240" s="172"/>
    </row>
    <row r="241" ht="13.65" customHeight="1">
      <c r="A241" s="172"/>
      <c r="B241" s="172"/>
      <c r="C241" s="172"/>
      <c r="D241" s="172"/>
      <c r="E241" s="172"/>
      <c r="F241" s="172"/>
      <c r="G241" s="172"/>
      <c r="H241" s="172"/>
      <c r="I241" s="172"/>
      <c r="J241" s="172"/>
      <c r="K241" s="172"/>
      <c r="L241" s="172"/>
      <c r="M241" s="172"/>
      <c r="N241" s="172"/>
      <c r="O241" s="172"/>
      <c r="P241" s="172"/>
      <c r="Q241" s="172"/>
      <c r="R241" s="172"/>
    </row>
    <row r="242" ht="13.65" customHeight="1">
      <c r="A242" s="172"/>
      <c r="B242" s="172"/>
      <c r="C242" s="172"/>
      <c r="D242" s="172"/>
      <c r="E242" s="172"/>
      <c r="F242" s="172"/>
      <c r="G242" s="172"/>
      <c r="H242" s="172"/>
      <c r="I242" s="172"/>
      <c r="J242" s="172"/>
      <c r="K242" s="172"/>
      <c r="L242" s="172"/>
      <c r="M242" s="172"/>
      <c r="N242" s="172"/>
      <c r="O242" s="172"/>
      <c r="P242" s="172"/>
      <c r="Q242" s="172"/>
      <c r="R242" s="172"/>
    </row>
    <row r="243" ht="13.65" customHeight="1">
      <c r="A243" s="172"/>
      <c r="B243" s="172"/>
      <c r="C243" s="172"/>
      <c r="D243" s="172"/>
      <c r="E243" s="172"/>
      <c r="F243" s="172"/>
      <c r="G243" s="172"/>
      <c r="H243" s="172"/>
      <c r="I243" s="172"/>
      <c r="J243" s="172"/>
      <c r="K243" s="172"/>
      <c r="L243" s="172"/>
      <c r="M243" s="172"/>
      <c r="N243" s="172"/>
      <c r="O243" s="172"/>
      <c r="P243" s="172"/>
      <c r="Q243" s="172"/>
      <c r="R243" s="172"/>
    </row>
    <row r="244" ht="13.65" customHeight="1">
      <c r="A244" s="172"/>
      <c r="B244" s="172"/>
      <c r="C244" s="172"/>
      <c r="D244" s="172"/>
      <c r="E244" s="172"/>
      <c r="F244" s="172"/>
      <c r="G244" s="172"/>
      <c r="H244" s="172"/>
      <c r="I244" s="172"/>
      <c r="J244" s="172"/>
      <c r="K244" s="172"/>
      <c r="L244" s="172"/>
      <c r="M244" s="172"/>
      <c r="N244" s="172"/>
      <c r="O244" s="172"/>
      <c r="P244" s="172"/>
      <c r="Q244" s="172"/>
      <c r="R244" s="172"/>
    </row>
    <row r="245" ht="13.65" customHeight="1">
      <c r="A245" s="172"/>
      <c r="B245" s="172"/>
      <c r="C245" s="172"/>
      <c r="D245" s="172"/>
      <c r="E245" s="172"/>
      <c r="F245" s="172"/>
      <c r="G245" s="172"/>
      <c r="H245" s="172"/>
      <c r="I245" s="172"/>
      <c r="J245" s="172"/>
      <c r="K245" s="172"/>
      <c r="L245" s="172"/>
      <c r="M245" s="172"/>
      <c r="N245" s="172"/>
      <c r="O245" s="172"/>
      <c r="P245" s="172"/>
      <c r="Q245" s="172"/>
      <c r="R245" s="172"/>
    </row>
    <row r="246" ht="13.65" customHeight="1">
      <c r="A246" s="172"/>
      <c r="B246" s="172"/>
      <c r="C246" s="172"/>
      <c r="D246" s="172"/>
      <c r="E246" s="172"/>
      <c r="F246" s="172"/>
      <c r="G246" s="172"/>
      <c r="H246" s="172"/>
      <c r="I246" s="172"/>
      <c r="J246" s="172"/>
      <c r="K246" s="172"/>
      <c r="L246" s="172"/>
      <c r="M246" s="172"/>
      <c r="N246" s="172"/>
      <c r="O246" s="172"/>
      <c r="P246" s="172"/>
      <c r="Q246" s="172"/>
      <c r="R246" s="172"/>
    </row>
    <row r="247" ht="13.65" customHeight="1">
      <c r="A247" s="172"/>
      <c r="B247" s="172"/>
      <c r="C247" s="172"/>
      <c r="D247" s="172"/>
      <c r="E247" s="172"/>
      <c r="F247" s="172"/>
      <c r="G247" s="172"/>
      <c r="H247" s="172"/>
      <c r="I247" s="172"/>
      <c r="J247" s="172"/>
      <c r="K247" s="172"/>
      <c r="L247" s="172"/>
      <c r="M247" s="172"/>
      <c r="N247" s="172"/>
      <c r="O247" s="172"/>
      <c r="P247" s="172"/>
      <c r="Q247" s="172"/>
      <c r="R247" s="172"/>
    </row>
    <row r="248" ht="13.65" customHeight="1">
      <c r="A248" s="172"/>
      <c r="B248" s="172"/>
      <c r="C248" s="172"/>
      <c r="D248" s="172"/>
      <c r="E248" s="172"/>
      <c r="F248" s="172"/>
      <c r="G248" s="172"/>
      <c r="H248" s="172"/>
      <c r="I248" s="172"/>
      <c r="J248" s="172"/>
      <c r="K248" s="172"/>
      <c r="L248" s="172"/>
      <c r="M248" s="172"/>
      <c r="N248" s="172"/>
      <c r="O248" s="172"/>
      <c r="P248" s="172"/>
      <c r="Q248" s="172"/>
      <c r="R248" s="172"/>
    </row>
    <row r="249" ht="13.65" customHeight="1">
      <c r="A249" s="172"/>
      <c r="B249" s="172"/>
      <c r="C249" s="172"/>
      <c r="D249" s="172"/>
      <c r="E249" s="172"/>
      <c r="F249" s="172"/>
      <c r="G249" s="172"/>
      <c r="H249" s="172"/>
      <c r="I249" s="172"/>
      <c r="J249" s="172"/>
      <c r="K249" s="172"/>
      <c r="L249" s="172"/>
      <c r="M249" s="172"/>
      <c r="N249" s="172"/>
      <c r="O249" s="172"/>
      <c r="P249" s="172"/>
      <c r="Q249" s="172"/>
      <c r="R249" s="172"/>
    </row>
    <row r="250" ht="13.65" customHeight="1">
      <c r="A250" s="172"/>
      <c r="B250" s="172"/>
      <c r="C250" s="172"/>
      <c r="D250" s="172"/>
      <c r="E250" s="172"/>
      <c r="F250" s="172"/>
      <c r="G250" s="172"/>
      <c r="H250" s="172"/>
      <c r="I250" s="172"/>
      <c r="J250" s="172"/>
      <c r="K250" s="172"/>
      <c r="L250" s="172"/>
      <c r="M250" s="172"/>
      <c r="N250" s="172"/>
      <c r="O250" s="172"/>
      <c r="P250" s="172"/>
      <c r="Q250" s="172"/>
      <c r="R250" s="172"/>
    </row>
    <row r="251" ht="13.65" customHeight="1">
      <c r="A251" s="172"/>
      <c r="B251" s="172"/>
      <c r="C251" s="172"/>
      <c r="D251" s="172"/>
      <c r="E251" s="172"/>
      <c r="F251" s="172"/>
      <c r="G251" s="172"/>
      <c r="H251" s="172"/>
      <c r="I251" s="172"/>
      <c r="J251" s="172"/>
      <c r="K251" s="172"/>
      <c r="L251" s="172"/>
      <c r="M251" s="172"/>
      <c r="N251" s="172"/>
      <c r="O251" s="172"/>
      <c r="P251" s="172"/>
      <c r="Q251" s="172"/>
      <c r="R251" s="172"/>
    </row>
    <row r="252" ht="13.65" customHeight="1">
      <c r="A252" s="172"/>
      <c r="B252" s="172"/>
      <c r="C252" s="172"/>
      <c r="D252" s="172"/>
      <c r="E252" s="172"/>
      <c r="F252" s="172"/>
      <c r="G252" s="172"/>
      <c r="H252" s="172"/>
      <c r="I252" s="172"/>
      <c r="J252" s="172"/>
      <c r="K252" s="172"/>
      <c r="L252" s="172"/>
      <c r="M252" s="172"/>
      <c r="N252" s="172"/>
      <c r="O252" s="172"/>
      <c r="P252" s="172"/>
      <c r="Q252" s="172"/>
      <c r="R252" s="172"/>
    </row>
    <row r="253" ht="13.65" customHeight="1">
      <c r="A253" s="172"/>
      <c r="B253" s="172"/>
      <c r="C253" s="172"/>
      <c r="D253" s="172"/>
      <c r="E253" s="172"/>
      <c r="F253" s="172"/>
      <c r="G253" s="172"/>
      <c r="H253" s="172"/>
      <c r="I253" s="172"/>
      <c r="J253" s="172"/>
      <c r="K253" s="172"/>
      <c r="L253" s="172"/>
      <c r="M253" s="172"/>
      <c r="N253" s="172"/>
      <c r="O253" s="172"/>
      <c r="P253" s="172"/>
      <c r="Q253" s="172"/>
      <c r="R253" s="172"/>
    </row>
    <row r="254" ht="13.65" customHeight="1">
      <c r="A254" s="172"/>
      <c r="B254" s="172"/>
      <c r="C254" s="172"/>
      <c r="D254" s="172"/>
      <c r="E254" s="172"/>
      <c r="F254" s="172"/>
      <c r="G254" s="172"/>
      <c r="H254" s="172"/>
      <c r="I254" s="172"/>
      <c r="J254" s="172"/>
      <c r="K254" s="172"/>
      <c r="L254" s="172"/>
      <c r="M254" s="172"/>
      <c r="N254" s="172"/>
      <c r="O254" s="172"/>
      <c r="P254" s="172"/>
      <c r="Q254" s="172"/>
      <c r="R254" s="172"/>
    </row>
    <row r="255" ht="13.65" customHeight="1">
      <c r="A255" s="172"/>
      <c r="B255" s="172"/>
      <c r="C255" s="172"/>
      <c r="D255" s="172"/>
      <c r="E255" s="172"/>
      <c r="F255" s="172"/>
      <c r="G255" s="172"/>
      <c r="H255" s="172"/>
      <c r="I255" s="172"/>
      <c r="J255" s="172"/>
      <c r="K255" s="172"/>
      <c r="L255" s="172"/>
      <c r="M255" s="172"/>
      <c r="N255" s="172"/>
      <c r="O255" s="172"/>
      <c r="P255" s="172"/>
      <c r="Q255" s="172"/>
      <c r="R255" s="172"/>
    </row>
    <row r="256" ht="13.65" customHeight="1">
      <c r="A256" s="172"/>
      <c r="B256" s="172"/>
      <c r="C256" s="172"/>
      <c r="D256" s="172"/>
      <c r="E256" s="172"/>
      <c r="F256" s="172"/>
      <c r="G256" s="172"/>
      <c r="H256" s="172"/>
      <c r="I256" s="172"/>
      <c r="J256" s="172"/>
      <c r="K256" s="172"/>
      <c r="L256" s="172"/>
      <c r="M256" s="172"/>
      <c r="N256" s="172"/>
      <c r="O256" s="172"/>
      <c r="P256" s="172"/>
      <c r="Q256" s="172"/>
      <c r="R256" s="172"/>
    </row>
    <row r="257" ht="13.65" customHeight="1">
      <c r="A257" s="172"/>
      <c r="B257" s="172"/>
      <c r="C257" s="172"/>
      <c r="D257" s="172"/>
      <c r="E257" s="172"/>
      <c r="F257" s="172"/>
      <c r="G257" s="172"/>
      <c r="H257" s="172"/>
      <c r="I257" s="172"/>
      <c r="J257" s="172"/>
      <c r="K257" s="172"/>
      <c r="L257" s="172"/>
      <c r="M257" s="172"/>
      <c r="N257" s="172"/>
      <c r="O257" s="172"/>
      <c r="P257" s="172"/>
      <c r="Q257" s="172"/>
      <c r="R257" s="172"/>
    </row>
    <row r="258" ht="13.65" customHeight="1">
      <c r="A258" s="172"/>
      <c r="B258" s="172"/>
      <c r="C258" s="172"/>
      <c r="D258" s="172"/>
      <c r="E258" s="172"/>
      <c r="F258" s="172"/>
      <c r="G258" s="172"/>
      <c r="H258" s="172"/>
      <c r="I258" s="172"/>
      <c r="J258" s="172"/>
      <c r="K258" s="172"/>
      <c r="L258" s="172"/>
      <c r="M258" s="172"/>
      <c r="N258" s="172"/>
      <c r="O258" s="172"/>
      <c r="P258" s="172"/>
      <c r="Q258" s="172"/>
      <c r="R258" s="172"/>
    </row>
    <row r="259" ht="13.65" customHeight="1">
      <c r="A259" s="172"/>
      <c r="B259" s="172"/>
      <c r="C259" s="172"/>
      <c r="D259" s="172"/>
      <c r="E259" s="172"/>
      <c r="F259" s="172"/>
      <c r="G259" s="172"/>
      <c r="H259" s="172"/>
      <c r="I259" s="172"/>
      <c r="J259" s="172"/>
      <c r="K259" s="172"/>
      <c r="L259" s="172"/>
      <c r="M259" s="172"/>
      <c r="N259" s="172"/>
      <c r="O259" s="172"/>
      <c r="P259" s="172"/>
      <c r="Q259" s="172"/>
      <c r="R259" s="172"/>
    </row>
    <row r="260" ht="13.65" customHeight="1">
      <c r="A260" s="172"/>
      <c r="B260" s="172"/>
      <c r="C260" s="172"/>
      <c r="D260" s="172"/>
      <c r="E260" s="172"/>
      <c r="F260" s="172"/>
      <c r="G260" s="172"/>
      <c r="H260" s="172"/>
      <c r="I260" s="172"/>
      <c r="J260" s="172"/>
      <c r="K260" s="172"/>
      <c r="L260" s="172"/>
      <c r="M260" s="172"/>
      <c r="N260" s="172"/>
      <c r="O260" s="172"/>
      <c r="P260" s="172"/>
      <c r="Q260" s="172"/>
      <c r="R260" s="172"/>
    </row>
    <row r="261" ht="13.65" customHeight="1">
      <c r="A261" s="172"/>
      <c r="B261" s="172"/>
      <c r="C261" s="172"/>
      <c r="D261" s="172"/>
      <c r="E261" s="172"/>
      <c r="F261" s="172"/>
      <c r="G261" s="172"/>
      <c r="H261" s="172"/>
      <c r="I261" s="172"/>
      <c r="J261" s="172"/>
      <c r="K261" s="172"/>
      <c r="L261" s="172"/>
      <c r="M261" s="172"/>
      <c r="N261" s="172"/>
      <c r="O261" s="172"/>
      <c r="P261" s="172"/>
      <c r="Q261" s="172"/>
      <c r="R261" s="172"/>
    </row>
    <row r="262" ht="13.65" customHeight="1">
      <c r="A262" s="172"/>
      <c r="B262" s="172"/>
      <c r="C262" s="172"/>
      <c r="D262" s="172"/>
      <c r="E262" s="172"/>
      <c r="F262" s="172"/>
      <c r="G262" s="172"/>
      <c r="H262" s="172"/>
      <c r="I262" s="172"/>
      <c r="J262" s="172"/>
      <c r="K262" s="172"/>
      <c r="L262" s="172"/>
      <c r="M262" s="172"/>
      <c r="N262" s="172"/>
      <c r="O262" s="172"/>
      <c r="P262" s="172"/>
      <c r="Q262" s="172"/>
      <c r="R262" s="172"/>
    </row>
    <row r="263" ht="13.65" customHeight="1">
      <c r="A263" s="172"/>
      <c r="B263" s="172"/>
      <c r="C263" s="172"/>
      <c r="D263" s="172"/>
      <c r="E263" s="172"/>
      <c r="F263" s="172"/>
      <c r="G263" s="172"/>
      <c r="H263" s="172"/>
      <c r="I263" s="172"/>
      <c r="J263" s="172"/>
      <c r="K263" s="172"/>
      <c r="L263" s="172"/>
      <c r="M263" s="172"/>
      <c r="N263" s="172"/>
      <c r="O263" s="172"/>
      <c r="P263" s="172"/>
      <c r="Q263" s="172"/>
      <c r="R263" s="172"/>
    </row>
    <row r="264" ht="13.65" customHeight="1">
      <c r="A264" s="172"/>
      <c r="B264" s="172"/>
      <c r="C264" s="172"/>
      <c r="D264" s="172"/>
      <c r="E264" s="172"/>
      <c r="F264" s="172"/>
      <c r="G264" s="172"/>
      <c r="H264" s="172"/>
      <c r="I264" s="172"/>
      <c r="J264" s="172"/>
      <c r="K264" s="172"/>
      <c r="L264" s="172"/>
      <c r="M264" s="172"/>
      <c r="N264" s="172"/>
      <c r="O264" s="172"/>
      <c r="P264" s="172"/>
      <c r="Q264" s="172"/>
      <c r="R264" s="172"/>
    </row>
    <row r="265" ht="13.65" customHeight="1">
      <c r="A265" s="172"/>
      <c r="B265" s="172"/>
      <c r="C265" s="172"/>
      <c r="D265" s="172"/>
      <c r="E265" s="172"/>
      <c r="F265" s="172"/>
      <c r="G265" s="172"/>
      <c r="H265" s="172"/>
      <c r="I265" s="172"/>
      <c r="J265" s="172"/>
      <c r="K265" s="172"/>
      <c r="L265" s="172"/>
      <c r="M265" s="172"/>
      <c r="N265" s="172"/>
      <c r="O265" s="172"/>
      <c r="P265" s="172"/>
      <c r="Q265" s="172"/>
      <c r="R265" s="172"/>
    </row>
    <row r="266" ht="13.65" customHeight="1">
      <c r="A266" s="172"/>
      <c r="B266" s="172"/>
      <c r="C266" s="172"/>
      <c r="D266" s="172"/>
      <c r="E266" s="172"/>
      <c r="F266" s="172"/>
      <c r="G266" s="172"/>
      <c r="H266" s="172"/>
      <c r="I266" s="172"/>
      <c r="J266" s="172"/>
      <c r="K266" s="172"/>
      <c r="L266" s="172"/>
      <c r="M266" s="172"/>
      <c r="N266" s="172"/>
      <c r="O266" s="172"/>
      <c r="P266" s="172"/>
      <c r="Q266" s="172"/>
      <c r="R266" s="172"/>
    </row>
    <row r="267" ht="13.65" customHeight="1">
      <c r="A267" s="172"/>
      <c r="B267" s="172"/>
      <c r="C267" s="172"/>
      <c r="D267" s="172"/>
      <c r="E267" s="172"/>
      <c r="F267" s="172"/>
      <c r="G267" s="172"/>
      <c r="H267" s="172"/>
      <c r="I267" s="172"/>
      <c r="J267" s="172"/>
      <c r="K267" s="172"/>
      <c r="L267" s="172"/>
      <c r="M267" s="172"/>
      <c r="N267" s="172"/>
      <c r="O267" s="172"/>
      <c r="P267" s="172"/>
      <c r="Q267" s="172"/>
      <c r="R267" s="172"/>
    </row>
    <row r="268" ht="13.65" customHeight="1">
      <c r="A268" s="172"/>
      <c r="B268" s="172"/>
      <c r="C268" s="172"/>
      <c r="D268" s="172"/>
      <c r="E268" s="172"/>
      <c r="F268" s="172"/>
      <c r="G268" s="172"/>
      <c r="H268" s="172"/>
      <c r="I268" s="172"/>
      <c r="J268" s="172"/>
      <c r="K268" s="172"/>
      <c r="L268" s="172"/>
      <c r="M268" s="172"/>
      <c r="N268" s="172"/>
      <c r="O268" s="172"/>
      <c r="P268" s="172"/>
      <c r="Q268" s="172"/>
      <c r="R268" s="172"/>
    </row>
    <row r="269" ht="13.65" customHeight="1">
      <c r="A269" s="172"/>
      <c r="B269" s="172"/>
      <c r="C269" s="172"/>
      <c r="D269" s="172"/>
      <c r="E269" s="172"/>
      <c r="F269" s="172"/>
      <c r="G269" s="172"/>
      <c r="H269" s="172"/>
      <c r="I269" s="172"/>
      <c r="J269" s="172"/>
      <c r="K269" s="172"/>
      <c r="L269" s="172"/>
      <c r="M269" s="172"/>
      <c r="N269" s="172"/>
      <c r="O269" s="172"/>
      <c r="P269" s="172"/>
      <c r="Q269" s="172"/>
      <c r="R269" s="172"/>
    </row>
    <row r="270" ht="13.65" customHeight="1">
      <c r="A270" s="172"/>
      <c r="B270" s="172"/>
      <c r="C270" s="172"/>
      <c r="D270" s="172"/>
      <c r="E270" s="172"/>
      <c r="F270" s="172"/>
      <c r="G270" s="172"/>
      <c r="H270" s="172"/>
      <c r="I270" s="172"/>
      <c r="J270" s="172"/>
      <c r="K270" s="172"/>
      <c r="L270" s="172"/>
      <c r="M270" s="172"/>
      <c r="N270" s="172"/>
      <c r="O270" s="172"/>
      <c r="P270" s="172"/>
      <c r="Q270" s="172"/>
      <c r="R270" s="172"/>
    </row>
    <row r="271" ht="13.65" customHeight="1">
      <c r="A271" s="172"/>
      <c r="B271" s="172"/>
      <c r="C271" s="172"/>
      <c r="D271" s="172"/>
      <c r="E271" s="172"/>
      <c r="F271" s="172"/>
      <c r="G271" s="172"/>
      <c r="H271" s="172"/>
      <c r="I271" s="172"/>
      <c r="J271" s="172"/>
      <c r="K271" s="172"/>
      <c r="L271" s="172"/>
      <c r="M271" s="172"/>
      <c r="N271" s="172"/>
      <c r="O271" s="172"/>
      <c r="P271" s="172"/>
      <c r="Q271" s="172"/>
      <c r="R271" s="172"/>
    </row>
    <row r="272" ht="13.65" customHeight="1">
      <c r="A272" s="172"/>
      <c r="B272" s="172"/>
      <c r="C272" s="172"/>
      <c r="D272" s="172"/>
      <c r="E272" s="172"/>
      <c r="F272" s="172"/>
      <c r="G272" s="172"/>
      <c r="H272" s="172"/>
      <c r="I272" s="172"/>
      <c r="J272" s="172"/>
      <c r="K272" s="172"/>
      <c r="L272" s="172"/>
      <c r="M272" s="172"/>
      <c r="N272" s="172"/>
      <c r="O272" s="172"/>
      <c r="P272" s="172"/>
      <c r="Q272" s="172"/>
      <c r="R272" s="172"/>
    </row>
    <row r="273" ht="13.65" customHeight="1">
      <c r="A273" s="172"/>
      <c r="B273" s="172"/>
      <c r="C273" s="172"/>
      <c r="D273" s="172"/>
      <c r="E273" s="172"/>
      <c r="F273" s="172"/>
      <c r="G273" s="172"/>
      <c r="H273" s="172"/>
      <c r="I273" s="172"/>
      <c r="J273" s="172"/>
      <c r="K273" s="172"/>
      <c r="L273" s="172"/>
      <c r="M273" s="172"/>
      <c r="N273" s="172"/>
      <c r="O273" s="172"/>
      <c r="P273" s="172"/>
      <c r="Q273" s="172"/>
      <c r="R273" s="172"/>
    </row>
    <row r="274" ht="13.65" customHeight="1">
      <c r="A274" s="172"/>
      <c r="B274" s="172"/>
      <c r="C274" s="172"/>
      <c r="D274" s="172"/>
      <c r="E274" s="172"/>
      <c r="F274" s="172"/>
      <c r="G274" s="172"/>
      <c r="H274" s="172"/>
      <c r="I274" s="172"/>
      <c r="J274" s="172"/>
      <c r="K274" s="172"/>
      <c r="L274" s="172"/>
      <c r="M274" s="172"/>
      <c r="N274" s="172"/>
      <c r="O274" s="172"/>
      <c r="P274" s="172"/>
      <c r="Q274" s="172"/>
      <c r="R274" s="172"/>
    </row>
    <row r="275" ht="13.65" customHeight="1">
      <c r="A275" s="172"/>
      <c r="B275" s="172"/>
      <c r="C275" s="172"/>
      <c r="D275" s="172"/>
      <c r="E275" s="172"/>
      <c r="F275" s="172"/>
      <c r="G275" s="172"/>
      <c r="H275" s="172"/>
      <c r="I275" s="172"/>
      <c r="J275" s="172"/>
      <c r="K275" s="172"/>
      <c r="L275" s="172"/>
      <c r="M275" s="172"/>
      <c r="N275" s="172"/>
      <c r="O275" s="172"/>
      <c r="P275" s="172"/>
      <c r="Q275" s="172"/>
      <c r="R275" s="172"/>
    </row>
    <row r="276" ht="13.65" customHeight="1">
      <c r="A276" s="172"/>
      <c r="B276" s="172"/>
      <c r="C276" s="172"/>
      <c r="D276" s="172"/>
      <c r="E276" s="172"/>
      <c r="F276" s="172"/>
      <c r="G276" s="172"/>
      <c r="H276" s="172"/>
      <c r="I276" s="172"/>
      <c r="J276" s="172"/>
      <c r="K276" s="172"/>
      <c r="L276" s="172"/>
      <c r="M276" s="172"/>
      <c r="N276" s="172"/>
      <c r="O276" s="172"/>
      <c r="P276" s="172"/>
      <c r="Q276" s="172"/>
      <c r="R276" s="172"/>
    </row>
    <row r="277" ht="13.65" customHeight="1">
      <c r="A277" s="172"/>
      <c r="B277" s="172"/>
      <c r="C277" s="172"/>
      <c r="D277" s="172"/>
      <c r="E277" s="172"/>
      <c r="F277" s="172"/>
      <c r="G277" s="172"/>
      <c r="H277" s="172"/>
      <c r="I277" s="172"/>
      <c r="J277" s="172"/>
      <c r="K277" s="172"/>
      <c r="L277" s="172"/>
      <c r="M277" s="172"/>
      <c r="N277" s="172"/>
      <c r="O277" s="172"/>
      <c r="P277" s="172"/>
      <c r="Q277" s="172"/>
      <c r="R277" s="172"/>
    </row>
    <row r="278" ht="13.65" customHeight="1">
      <c r="A278" s="172"/>
      <c r="B278" s="172"/>
      <c r="C278" s="172"/>
      <c r="D278" s="172"/>
      <c r="E278" s="172"/>
      <c r="F278" s="172"/>
      <c r="G278" s="172"/>
      <c r="H278" s="172"/>
      <c r="I278" s="172"/>
      <c r="J278" s="172"/>
      <c r="K278" s="172"/>
      <c r="L278" s="172"/>
      <c r="M278" s="172"/>
      <c r="N278" s="172"/>
      <c r="O278" s="172"/>
      <c r="P278" s="172"/>
      <c r="Q278" s="172"/>
      <c r="R278" s="172"/>
    </row>
    <row r="279" ht="13.65" customHeight="1">
      <c r="A279" s="172"/>
      <c r="B279" s="172"/>
      <c r="C279" s="172"/>
      <c r="D279" s="172"/>
      <c r="E279" s="172"/>
      <c r="F279" s="172"/>
      <c r="G279" s="172"/>
      <c r="H279" s="172"/>
      <c r="I279" s="172"/>
      <c r="J279" s="172"/>
      <c r="K279" s="172"/>
      <c r="L279" s="172"/>
      <c r="M279" s="172"/>
      <c r="N279" s="172"/>
      <c r="O279" s="172"/>
      <c r="P279" s="172"/>
      <c r="Q279" s="172"/>
      <c r="R279" s="172"/>
    </row>
    <row r="280" ht="13.65" customHeight="1">
      <c r="A280" s="172"/>
      <c r="B280" s="172"/>
      <c r="C280" s="172"/>
      <c r="D280" s="172"/>
      <c r="E280" s="172"/>
      <c r="F280" s="172"/>
      <c r="G280" s="172"/>
      <c r="H280" s="172"/>
      <c r="I280" s="172"/>
      <c r="J280" s="172"/>
      <c r="K280" s="172"/>
      <c r="L280" s="172"/>
      <c r="M280" s="172"/>
      <c r="N280" s="172"/>
      <c r="O280" s="172"/>
      <c r="P280" s="172"/>
      <c r="Q280" s="172"/>
      <c r="R280" s="172"/>
    </row>
    <row r="281" ht="13.65" customHeight="1">
      <c r="A281" s="172"/>
      <c r="B281" s="172"/>
      <c r="C281" s="172"/>
      <c r="D281" s="172"/>
      <c r="E281" s="172"/>
      <c r="F281" s="172"/>
      <c r="G281" s="172"/>
      <c r="H281" s="172"/>
      <c r="I281" s="172"/>
      <c r="J281" s="172"/>
      <c r="K281" s="172"/>
      <c r="L281" s="172"/>
      <c r="M281" s="172"/>
      <c r="N281" s="172"/>
      <c r="O281" s="172"/>
      <c r="P281" s="172"/>
      <c r="Q281" s="172"/>
      <c r="R281" s="172"/>
    </row>
    <row r="282" ht="13.65" customHeight="1">
      <c r="A282" s="172"/>
      <c r="B282" s="172"/>
      <c r="C282" s="172"/>
      <c r="D282" s="172"/>
      <c r="E282" s="172"/>
      <c r="F282" s="172"/>
      <c r="G282" s="172"/>
      <c r="H282" s="172"/>
      <c r="I282" s="172"/>
      <c r="J282" s="172"/>
      <c r="K282" s="172"/>
      <c r="L282" s="172"/>
      <c r="M282" s="172"/>
      <c r="N282" s="172"/>
      <c r="O282" s="172"/>
      <c r="P282" s="172"/>
      <c r="Q282" s="172"/>
      <c r="R282" s="172"/>
    </row>
    <row r="283" ht="13.65" customHeight="1">
      <c r="A283" s="172"/>
      <c r="B283" s="172"/>
      <c r="C283" s="172"/>
      <c r="D283" s="172"/>
      <c r="E283" s="172"/>
      <c r="F283" s="172"/>
      <c r="G283" s="172"/>
      <c r="H283" s="172"/>
      <c r="I283" s="172"/>
      <c r="J283" s="172"/>
      <c r="K283" s="172"/>
      <c r="L283" s="172"/>
      <c r="M283" s="172"/>
      <c r="N283" s="172"/>
      <c r="O283" s="172"/>
      <c r="P283" s="172"/>
      <c r="Q283" s="172"/>
      <c r="R283" s="172"/>
    </row>
    <row r="284" ht="13.65" customHeight="1">
      <c r="A284" s="172"/>
      <c r="B284" s="172"/>
      <c r="C284" s="172"/>
      <c r="D284" s="172"/>
      <c r="E284" s="172"/>
      <c r="F284" s="172"/>
      <c r="G284" s="172"/>
      <c r="H284" s="172"/>
      <c r="I284" s="172"/>
      <c r="J284" s="172"/>
      <c r="K284" s="172"/>
      <c r="L284" s="172"/>
      <c r="M284" s="172"/>
      <c r="N284" s="172"/>
      <c r="O284" s="172"/>
      <c r="P284" s="172"/>
      <c r="Q284" s="172"/>
      <c r="R284" s="172"/>
    </row>
    <row r="285" ht="13.65" customHeight="1">
      <c r="A285" s="172"/>
      <c r="B285" s="172"/>
      <c r="C285" s="172"/>
      <c r="D285" s="172"/>
      <c r="E285" s="172"/>
      <c r="F285" s="172"/>
      <c r="G285" s="172"/>
      <c r="H285" s="172"/>
      <c r="I285" s="172"/>
      <c r="J285" s="172"/>
      <c r="K285" s="172"/>
      <c r="L285" s="172"/>
      <c r="M285" s="172"/>
      <c r="N285" s="172"/>
      <c r="O285" s="172"/>
      <c r="P285" s="172"/>
      <c r="Q285" s="172"/>
      <c r="R285" s="172"/>
    </row>
    <row r="286" ht="13.65" customHeight="1">
      <c r="A286" s="172"/>
      <c r="B286" s="172"/>
      <c r="C286" s="172"/>
      <c r="D286" s="172"/>
      <c r="E286" s="172"/>
      <c r="F286" s="172"/>
      <c r="G286" s="172"/>
      <c r="H286" s="172"/>
      <c r="I286" s="172"/>
      <c r="J286" s="172"/>
      <c r="K286" s="172"/>
      <c r="L286" s="172"/>
      <c r="M286" s="172"/>
      <c r="N286" s="172"/>
      <c r="O286" s="172"/>
      <c r="P286" s="172"/>
      <c r="Q286" s="172"/>
      <c r="R286" s="172"/>
    </row>
    <row r="287" ht="13.65" customHeight="1">
      <c r="A287" s="172"/>
      <c r="B287" s="172"/>
      <c r="C287" s="172"/>
      <c r="D287" s="172"/>
      <c r="E287" s="172"/>
      <c r="F287" s="172"/>
      <c r="G287" s="172"/>
      <c r="H287" s="172"/>
      <c r="I287" s="172"/>
      <c r="J287" s="172"/>
      <c r="K287" s="172"/>
      <c r="L287" s="172"/>
      <c r="M287" s="172"/>
      <c r="N287" s="172"/>
      <c r="O287" s="172"/>
      <c r="P287" s="172"/>
      <c r="Q287" s="172"/>
      <c r="R287" s="172"/>
    </row>
    <row r="288" ht="13.65" customHeight="1">
      <c r="A288" s="172"/>
      <c r="B288" s="172"/>
      <c r="C288" s="172"/>
      <c r="D288" s="172"/>
      <c r="E288" s="172"/>
      <c r="F288" s="172"/>
      <c r="G288" s="172"/>
      <c r="H288" s="172"/>
      <c r="I288" s="172"/>
      <c r="J288" s="172"/>
      <c r="K288" s="172"/>
      <c r="L288" s="172"/>
      <c r="M288" s="172"/>
      <c r="N288" s="172"/>
      <c r="O288" s="172"/>
      <c r="P288" s="172"/>
      <c r="Q288" s="172"/>
      <c r="R288" s="172"/>
    </row>
    <row r="289" ht="13.65" customHeight="1">
      <c r="A289" s="172"/>
      <c r="B289" s="172"/>
      <c r="C289" s="172"/>
      <c r="D289" s="172"/>
      <c r="E289" s="172"/>
      <c r="F289" s="172"/>
      <c r="G289" s="172"/>
      <c r="H289" s="172"/>
      <c r="I289" s="172"/>
      <c r="J289" s="172"/>
      <c r="K289" s="172"/>
      <c r="L289" s="172"/>
      <c r="M289" s="172"/>
      <c r="N289" s="172"/>
      <c r="O289" s="172"/>
      <c r="P289" s="172"/>
      <c r="Q289" s="172"/>
      <c r="R289" s="172"/>
    </row>
    <row r="290" ht="13.65" customHeight="1">
      <c r="A290" s="172"/>
      <c r="B290" s="172"/>
      <c r="C290" s="172"/>
      <c r="D290" s="172"/>
      <c r="E290" s="172"/>
      <c r="F290" s="172"/>
      <c r="G290" s="172"/>
      <c r="H290" s="172"/>
      <c r="I290" s="172"/>
      <c r="J290" s="172"/>
      <c r="K290" s="172"/>
      <c r="L290" s="172"/>
      <c r="M290" s="172"/>
      <c r="N290" s="172"/>
      <c r="O290" s="172"/>
      <c r="P290" s="172"/>
      <c r="Q290" s="172"/>
      <c r="R290" s="172"/>
    </row>
    <row r="291" ht="13.65" customHeight="1">
      <c r="A291" s="172"/>
      <c r="B291" s="172"/>
      <c r="C291" s="172"/>
      <c r="D291" s="172"/>
      <c r="E291" s="172"/>
      <c r="F291" s="172"/>
      <c r="G291" s="172"/>
      <c r="H291" s="172"/>
      <c r="I291" s="172"/>
      <c r="J291" s="172"/>
      <c r="K291" s="172"/>
      <c r="L291" s="172"/>
      <c r="M291" s="172"/>
      <c r="N291" s="172"/>
      <c r="O291" s="172"/>
      <c r="P291" s="172"/>
      <c r="Q291" s="172"/>
      <c r="R291" s="172"/>
    </row>
    <row r="292" ht="13.65" customHeight="1">
      <c r="A292" s="172"/>
      <c r="B292" s="172"/>
      <c r="C292" s="172"/>
      <c r="D292" s="172"/>
      <c r="E292" s="172"/>
      <c r="F292" s="172"/>
      <c r="G292" s="172"/>
      <c r="H292" s="172"/>
      <c r="I292" s="172"/>
      <c r="J292" s="172"/>
      <c r="K292" s="172"/>
      <c r="L292" s="172"/>
      <c r="M292" s="172"/>
      <c r="N292" s="172"/>
      <c r="O292" s="172"/>
      <c r="P292" s="172"/>
      <c r="Q292" s="172"/>
      <c r="R292" s="172"/>
    </row>
    <row r="293" ht="13.65" customHeight="1">
      <c r="A293" s="172"/>
      <c r="B293" s="172"/>
      <c r="C293" s="172"/>
      <c r="D293" s="172"/>
      <c r="E293" s="172"/>
      <c r="F293" s="172"/>
      <c r="G293" s="172"/>
      <c r="H293" s="172"/>
      <c r="I293" s="172"/>
      <c r="J293" s="172"/>
      <c r="K293" s="172"/>
      <c r="L293" s="172"/>
      <c r="M293" s="172"/>
      <c r="N293" s="172"/>
      <c r="O293" s="172"/>
      <c r="P293" s="172"/>
      <c r="Q293" s="172"/>
      <c r="R293" s="172"/>
    </row>
    <row r="294" ht="13.65" customHeight="1">
      <c r="A294" s="172"/>
      <c r="B294" s="172"/>
      <c r="C294" s="172"/>
      <c r="D294" s="172"/>
      <c r="E294" s="172"/>
      <c r="F294" s="172"/>
      <c r="G294" s="172"/>
      <c r="H294" s="172"/>
      <c r="I294" s="172"/>
      <c r="J294" s="172"/>
      <c r="K294" s="172"/>
      <c r="L294" s="172"/>
      <c r="M294" s="172"/>
      <c r="N294" s="172"/>
      <c r="O294" s="172"/>
      <c r="P294" s="172"/>
      <c r="Q294" s="172"/>
      <c r="R294" s="172"/>
    </row>
    <row r="295" ht="13.65" customHeight="1">
      <c r="A295" s="172"/>
      <c r="B295" s="172"/>
      <c r="C295" s="172"/>
      <c r="D295" s="172"/>
      <c r="E295" s="172"/>
      <c r="F295" s="172"/>
      <c r="G295" s="172"/>
      <c r="H295" s="172"/>
      <c r="I295" s="172"/>
      <c r="J295" s="172"/>
      <c r="K295" s="172"/>
      <c r="L295" s="172"/>
      <c r="M295" s="172"/>
      <c r="N295" s="172"/>
      <c r="O295" s="172"/>
      <c r="P295" s="172"/>
      <c r="Q295" s="172"/>
      <c r="R295" s="172"/>
    </row>
    <row r="296" ht="13.65" customHeight="1">
      <c r="A296" s="172"/>
      <c r="B296" s="172"/>
      <c r="C296" s="172"/>
      <c r="D296" s="172"/>
      <c r="E296" s="172"/>
      <c r="F296" s="172"/>
      <c r="G296" s="172"/>
      <c r="H296" s="172"/>
      <c r="I296" s="172"/>
      <c r="J296" s="172"/>
      <c r="K296" s="172"/>
      <c r="L296" s="172"/>
      <c r="M296" s="172"/>
      <c r="N296" s="172"/>
      <c r="O296" s="172"/>
      <c r="P296" s="172"/>
      <c r="Q296" s="172"/>
      <c r="R296" s="172"/>
    </row>
    <row r="297" ht="13.65" customHeight="1">
      <c r="A297" s="172"/>
      <c r="B297" s="172"/>
      <c r="C297" s="172"/>
      <c r="D297" s="172"/>
      <c r="E297" s="172"/>
      <c r="F297" s="172"/>
      <c r="G297" s="172"/>
      <c r="H297" s="172"/>
      <c r="I297" s="172"/>
      <c r="J297" s="172"/>
      <c r="K297" s="172"/>
      <c r="L297" s="172"/>
      <c r="M297" s="172"/>
      <c r="N297" s="172"/>
      <c r="O297" s="172"/>
      <c r="P297" s="172"/>
      <c r="Q297" s="172"/>
      <c r="R297" s="172"/>
    </row>
    <row r="298" ht="13.65" customHeight="1">
      <c r="A298" s="172"/>
      <c r="B298" s="172"/>
      <c r="C298" s="172"/>
      <c r="D298" s="172"/>
      <c r="E298" s="172"/>
      <c r="F298" s="172"/>
      <c r="G298" s="172"/>
      <c r="H298" s="172"/>
      <c r="I298" s="172"/>
      <c r="J298" s="172"/>
      <c r="K298" s="172"/>
      <c r="L298" s="172"/>
      <c r="M298" s="172"/>
      <c r="N298" s="172"/>
      <c r="O298" s="172"/>
      <c r="P298" s="172"/>
      <c r="Q298" s="172"/>
      <c r="R298" s="172"/>
    </row>
    <row r="299" ht="13.65" customHeight="1">
      <c r="A299" s="172"/>
      <c r="B299" s="172"/>
      <c r="C299" s="172"/>
      <c r="D299" s="172"/>
      <c r="E299" s="172"/>
      <c r="F299" s="172"/>
      <c r="G299" s="172"/>
      <c r="H299" s="172"/>
      <c r="I299" s="172"/>
      <c r="J299" s="172"/>
      <c r="K299" s="172"/>
      <c r="L299" s="172"/>
      <c r="M299" s="172"/>
      <c r="N299" s="172"/>
      <c r="O299" s="172"/>
      <c r="P299" s="172"/>
      <c r="Q299" s="172"/>
      <c r="R299" s="172"/>
    </row>
    <row r="300" ht="13.65" customHeight="1">
      <c r="A300" s="172"/>
      <c r="B300" s="172"/>
      <c r="C300" s="172"/>
      <c r="D300" s="172"/>
      <c r="E300" s="172"/>
      <c r="F300" s="172"/>
      <c r="G300" s="172"/>
      <c r="H300" s="172"/>
      <c r="I300" s="172"/>
      <c r="J300" s="172"/>
      <c r="K300" s="172"/>
      <c r="L300" s="172"/>
      <c r="M300" s="172"/>
      <c r="N300" s="172"/>
      <c r="O300" s="172"/>
      <c r="P300" s="172"/>
      <c r="Q300" s="172"/>
      <c r="R300" s="172"/>
    </row>
    <row r="301" ht="13.65" customHeight="1">
      <c r="A301" s="172"/>
      <c r="B301" s="172"/>
      <c r="C301" s="172"/>
      <c r="D301" s="172"/>
      <c r="E301" s="172"/>
      <c r="F301" s="172"/>
      <c r="G301" s="172"/>
      <c r="H301" s="172"/>
      <c r="I301" s="172"/>
      <c r="J301" s="172"/>
      <c r="K301" s="172"/>
      <c r="L301" s="172"/>
      <c r="M301" s="172"/>
      <c r="N301" s="172"/>
      <c r="O301" s="172"/>
      <c r="P301" s="172"/>
      <c r="Q301" s="172"/>
      <c r="R301" s="172"/>
    </row>
    <row r="302" ht="13.65" customHeight="1">
      <c r="A302" s="172"/>
      <c r="B302" s="172"/>
      <c r="C302" s="172"/>
      <c r="D302" s="172"/>
      <c r="E302" s="172"/>
      <c r="F302" s="172"/>
      <c r="G302" s="172"/>
      <c r="H302" s="172"/>
      <c r="I302" s="172"/>
      <c r="J302" s="172"/>
      <c r="K302" s="172"/>
      <c r="L302" s="172"/>
      <c r="M302" s="172"/>
      <c r="N302" s="172"/>
      <c r="O302" s="172"/>
      <c r="P302" s="172"/>
      <c r="Q302" s="172"/>
      <c r="R302" s="172"/>
    </row>
    <row r="303" ht="13.65" customHeight="1">
      <c r="A303" s="172"/>
      <c r="B303" s="172"/>
      <c r="C303" s="172"/>
      <c r="D303" s="172"/>
      <c r="E303" s="172"/>
      <c r="F303" s="172"/>
      <c r="G303" s="172"/>
      <c r="H303" s="172"/>
      <c r="I303" s="172"/>
      <c r="J303" s="172"/>
      <c r="K303" s="172"/>
      <c r="L303" s="172"/>
      <c r="M303" s="172"/>
      <c r="N303" s="172"/>
      <c r="O303" s="172"/>
      <c r="P303" s="172"/>
      <c r="Q303" s="172"/>
      <c r="R303" s="172"/>
    </row>
    <row r="304" ht="13.65" customHeight="1">
      <c r="A304" s="172"/>
      <c r="B304" s="172"/>
      <c r="C304" s="172"/>
      <c r="D304" s="172"/>
      <c r="E304" s="172"/>
      <c r="F304" s="172"/>
      <c r="G304" s="172"/>
      <c r="H304" s="172"/>
      <c r="I304" s="172"/>
      <c r="J304" s="172"/>
      <c r="K304" s="172"/>
      <c r="L304" s="172"/>
      <c r="M304" s="172"/>
      <c r="N304" s="172"/>
      <c r="O304" s="172"/>
      <c r="P304" s="172"/>
      <c r="Q304" s="172"/>
      <c r="R304" s="172"/>
    </row>
    <row r="305" ht="13.65" customHeight="1">
      <c r="A305" s="172"/>
      <c r="B305" s="172"/>
      <c r="C305" s="172"/>
      <c r="D305" s="172"/>
      <c r="E305" s="172"/>
      <c r="F305" s="172"/>
      <c r="G305" s="172"/>
      <c r="H305" s="172"/>
      <c r="I305" s="172"/>
      <c r="J305" s="172"/>
      <c r="K305" s="172"/>
      <c r="L305" s="172"/>
      <c r="M305" s="172"/>
      <c r="N305" s="172"/>
      <c r="O305" s="172"/>
      <c r="P305" s="172"/>
      <c r="Q305" s="172"/>
      <c r="R305" s="172"/>
    </row>
    <row r="306" ht="13.65" customHeight="1">
      <c r="A306" s="172"/>
      <c r="B306" s="172"/>
      <c r="C306" s="172"/>
      <c r="D306" s="172"/>
      <c r="E306" s="172"/>
      <c r="F306" s="172"/>
      <c r="G306" s="172"/>
      <c r="H306" s="172"/>
      <c r="I306" s="172"/>
      <c r="J306" s="172"/>
      <c r="K306" s="172"/>
      <c r="L306" s="172"/>
      <c r="M306" s="172"/>
      <c r="N306" s="172"/>
      <c r="O306" s="172"/>
      <c r="P306" s="172"/>
      <c r="Q306" s="172"/>
      <c r="R306" s="172"/>
    </row>
    <row r="307" ht="13.65" customHeight="1">
      <c r="A307" s="172"/>
      <c r="B307" s="172"/>
      <c r="C307" s="172"/>
      <c r="D307" s="172"/>
      <c r="E307" s="172"/>
      <c r="F307" s="172"/>
      <c r="G307" s="172"/>
      <c r="H307" s="172"/>
      <c r="I307" s="172"/>
      <c r="J307" s="172"/>
      <c r="K307" s="172"/>
      <c r="L307" s="172"/>
      <c r="M307" s="172"/>
      <c r="N307" s="172"/>
      <c r="O307" s="172"/>
      <c r="P307" s="172"/>
      <c r="Q307" s="172"/>
      <c r="R307" s="172"/>
    </row>
    <row r="308" ht="13.65" customHeight="1">
      <c r="A308" s="172"/>
      <c r="B308" s="172"/>
      <c r="C308" s="172"/>
      <c r="D308" s="172"/>
      <c r="E308" s="172"/>
      <c r="F308" s="172"/>
      <c r="G308" s="172"/>
      <c r="H308" s="172"/>
      <c r="I308" s="172"/>
      <c r="J308" s="172"/>
      <c r="K308" s="172"/>
      <c r="L308" s="172"/>
      <c r="M308" s="172"/>
      <c r="N308" s="172"/>
      <c r="O308" s="172"/>
      <c r="P308" s="172"/>
      <c r="Q308" s="172"/>
      <c r="R308" s="172"/>
    </row>
    <row r="309" ht="13.65" customHeight="1">
      <c r="A309" s="172"/>
      <c r="B309" s="172"/>
      <c r="C309" s="172"/>
      <c r="D309" s="172"/>
      <c r="E309" s="172"/>
      <c r="F309" s="172"/>
      <c r="G309" s="172"/>
      <c r="H309" s="172"/>
      <c r="I309" s="172"/>
      <c r="J309" s="172"/>
      <c r="K309" s="172"/>
      <c r="L309" s="172"/>
      <c r="M309" s="172"/>
      <c r="N309" s="172"/>
      <c r="O309" s="172"/>
      <c r="P309" s="172"/>
      <c r="Q309" s="172"/>
      <c r="R309" s="172"/>
    </row>
    <row r="310" ht="13.65" customHeight="1">
      <c r="A310" s="172"/>
      <c r="B310" s="172"/>
      <c r="C310" s="172"/>
      <c r="D310" s="172"/>
      <c r="E310" s="172"/>
      <c r="F310" s="172"/>
      <c r="G310" s="172"/>
      <c r="H310" s="172"/>
      <c r="I310" s="172"/>
      <c r="J310" s="172"/>
      <c r="K310" s="172"/>
      <c r="L310" s="172"/>
      <c r="M310" s="172"/>
      <c r="N310" s="172"/>
      <c r="O310" s="172"/>
      <c r="P310" s="172"/>
      <c r="Q310" s="172"/>
      <c r="R310" s="172"/>
    </row>
    <row r="311" ht="13.65" customHeight="1">
      <c r="A311" s="172"/>
      <c r="B311" s="172"/>
      <c r="C311" s="172"/>
      <c r="D311" s="172"/>
      <c r="E311" s="172"/>
      <c r="F311" s="172"/>
      <c r="G311" s="172"/>
      <c r="H311" s="172"/>
      <c r="I311" s="172"/>
      <c r="J311" s="172"/>
      <c r="K311" s="172"/>
      <c r="L311" s="172"/>
      <c r="M311" s="172"/>
      <c r="N311" s="172"/>
      <c r="O311" s="172"/>
      <c r="P311" s="172"/>
      <c r="Q311" s="172"/>
      <c r="R311" s="172"/>
    </row>
    <row r="312" ht="13.65" customHeight="1">
      <c r="A312" s="172"/>
      <c r="B312" s="172"/>
      <c r="C312" s="172"/>
      <c r="D312" s="172"/>
      <c r="E312" s="172"/>
      <c r="F312" s="172"/>
      <c r="G312" s="172"/>
      <c r="H312" s="172"/>
      <c r="I312" s="172"/>
      <c r="J312" s="172"/>
      <c r="K312" s="172"/>
      <c r="L312" s="172"/>
      <c r="M312" s="172"/>
      <c r="N312" s="172"/>
      <c r="O312" s="172"/>
      <c r="P312" s="172"/>
      <c r="Q312" s="172"/>
      <c r="R312" s="172"/>
    </row>
    <row r="313" ht="13.65" customHeight="1">
      <c r="A313" s="172"/>
      <c r="B313" s="172"/>
      <c r="C313" s="172"/>
      <c r="D313" s="172"/>
      <c r="E313" s="172"/>
      <c r="F313" s="172"/>
      <c r="G313" s="172"/>
      <c r="H313" s="172"/>
      <c r="I313" s="172"/>
      <c r="J313" s="172"/>
      <c r="K313" s="172"/>
      <c r="L313" s="172"/>
      <c r="M313" s="172"/>
      <c r="N313" s="172"/>
      <c r="O313" s="172"/>
      <c r="P313" s="172"/>
      <c r="Q313" s="172"/>
      <c r="R313" s="172"/>
    </row>
    <row r="314" ht="13.65" customHeight="1">
      <c r="A314" s="172"/>
      <c r="B314" s="172"/>
      <c r="C314" s="172"/>
      <c r="D314" s="172"/>
      <c r="E314" s="172"/>
      <c r="F314" s="172"/>
      <c r="G314" s="172"/>
      <c r="H314" s="172"/>
      <c r="I314" s="172"/>
      <c r="J314" s="172"/>
      <c r="K314" s="172"/>
      <c r="L314" s="172"/>
      <c r="M314" s="172"/>
      <c r="N314" s="172"/>
      <c r="O314" s="172"/>
      <c r="P314" s="172"/>
      <c r="Q314" s="172"/>
      <c r="R314" s="172"/>
    </row>
    <row r="315" ht="13.65" customHeight="1">
      <c r="A315" s="172"/>
      <c r="B315" s="172"/>
      <c r="C315" s="172"/>
      <c r="D315" s="172"/>
      <c r="E315" s="172"/>
      <c r="F315" s="172"/>
      <c r="G315" s="172"/>
      <c r="H315" s="172"/>
      <c r="I315" s="172"/>
      <c r="J315" s="172"/>
      <c r="K315" s="172"/>
      <c r="L315" s="172"/>
      <c r="M315" s="172"/>
      <c r="N315" s="172"/>
      <c r="O315" s="172"/>
      <c r="P315" s="172"/>
      <c r="Q315" s="172"/>
      <c r="R315" s="172"/>
    </row>
    <row r="316" ht="13.65" customHeight="1">
      <c r="A316" s="172"/>
      <c r="B316" s="172"/>
      <c r="C316" s="172"/>
      <c r="D316" s="172"/>
      <c r="E316" s="172"/>
      <c r="F316" s="172"/>
      <c r="G316" s="172"/>
      <c r="H316" s="172"/>
      <c r="I316" s="172"/>
      <c r="J316" s="172"/>
      <c r="K316" s="172"/>
      <c r="L316" s="172"/>
      <c r="M316" s="172"/>
      <c r="N316" s="172"/>
      <c r="O316" s="172"/>
      <c r="P316" s="172"/>
      <c r="Q316" s="172"/>
      <c r="R316" s="172"/>
    </row>
    <row r="317" ht="13.65" customHeight="1">
      <c r="A317" s="172"/>
      <c r="B317" s="172"/>
      <c r="C317" s="172"/>
      <c r="D317" s="172"/>
      <c r="E317" s="172"/>
      <c r="F317" s="172"/>
      <c r="G317" s="172"/>
      <c r="H317" s="172"/>
      <c r="I317" s="172"/>
      <c r="J317" s="172"/>
      <c r="K317" s="172"/>
      <c r="L317" s="172"/>
      <c r="M317" s="172"/>
      <c r="N317" s="172"/>
      <c r="O317" s="172"/>
      <c r="P317" s="172"/>
      <c r="Q317" s="172"/>
      <c r="R317" s="172"/>
    </row>
    <row r="318" ht="13.65" customHeight="1">
      <c r="A318" s="172"/>
      <c r="B318" s="172"/>
      <c r="C318" s="172"/>
      <c r="D318" s="172"/>
      <c r="E318" s="172"/>
      <c r="F318" s="172"/>
      <c r="G318" s="172"/>
      <c r="H318" s="172"/>
      <c r="I318" s="172"/>
      <c r="J318" s="172"/>
      <c r="K318" s="172"/>
      <c r="L318" s="172"/>
      <c r="M318" s="172"/>
      <c r="N318" s="172"/>
      <c r="O318" s="172"/>
      <c r="P318" s="172"/>
      <c r="Q318" s="172"/>
      <c r="R318" s="172"/>
    </row>
    <row r="319" ht="13.65" customHeight="1">
      <c r="A319" s="172"/>
      <c r="B319" s="172"/>
      <c r="C319" s="172"/>
      <c r="D319" s="172"/>
      <c r="E319" s="172"/>
      <c r="F319" s="172"/>
      <c r="G319" s="172"/>
      <c r="H319" s="172"/>
      <c r="I319" s="172"/>
      <c r="J319" s="172"/>
      <c r="K319" s="172"/>
      <c r="L319" s="172"/>
      <c r="M319" s="172"/>
      <c r="N319" s="172"/>
      <c r="O319" s="172"/>
      <c r="P319" s="172"/>
      <c r="Q319" s="172"/>
      <c r="R319" s="172"/>
    </row>
    <row r="320" ht="13.65" customHeight="1">
      <c r="A320" s="172"/>
      <c r="B320" s="172"/>
      <c r="C320" s="172"/>
      <c r="D320" s="172"/>
      <c r="E320" s="172"/>
      <c r="F320" s="172"/>
      <c r="G320" s="172"/>
      <c r="H320" s="172"/>
      <c r="I320" s="172"/>
      <c r="J320" s="172"/>
      <c r="K320" s="172"/>
      <c r="L320" s="172"/>
      <c r="M320" s="172"/>
      <c r="N320" s="172"/>
      <c r="O320" s="172"/>
      <c r="P320" s="172"/>
      <c r="Q320" s="172"/>
      <c r="R320" s="172"/>
    </row>
    <row r="321" ht="13.65" customHeight="1">
      <c r="A321" s="172"/>
      <c r="B321" s="172"/>
      <c r="C321" s="172"/>
      <c r="D321" s="172"/>
      <c r="E321" s="172"/>
      <c r="F321" s="172"/>
      <c r="G321" s="172"/>
      <c r="H321" s="172"/>
      <c r="I321" s="172"/>
      <c r="J321" s="172"/>
      <c r="K321" s="172"/>
      <c r="L321" s="172"/>
      <c r="M321" s="172"/>
      <c r="N321" s="172"/>
      <c r="O321" s="172"/>
      <c r="P321" s="172"/>
      <c r="Q321" s="172"/>
      <c r="R321" s="172"/>
    </row>
    <row r="322" ht="13.65" customHeight="1">
      <c r="A322" s="172"/>
      <c r="B322" s="172"/>
      <c r="C322" s="172"/>
      <c r="D322" s="172"/>
      <c r="E322" s="172"/>
      <c r="F322" s="172"/>
      <c r="G322" s="172"/>
      <c r="H322" s="172"/>
      <c r="I322" s="172"/>
      <c r="J322" s="172"/>
      <c r="K322" s="172"/>
      <c r="L322" s="172"/>
      <c r="M322" s="172"/>
      <c r="N322" s="172"/>
      <c r="O322" s="172"/>
      <c r="P322" s="172"/>
      <c r="Q322" s="172"/>
      <c r="R322" s="172"/>
    </row>
    <row r="323" ht="13.65" customHeight="1">
      <c r="A323" s="172"/>
      <c r="B323" s="172"/>
      <c r="C323" s="172"/>
      <c r="D323" s="172"/>
      <c r="E323" s="172"/>
      <c r="F323" s="172"/>
      <c r="G323" s="172"/>
      <c r="H323" s="172"/>
      <c r="I323" s="172"/>
      <c r="J323" s="172"/>
      <c r="K323" s="172"/>
      <c r="L323" s="172"/>
      <c r="M323" s="172"/>
      <c r="N323" s="172"/>
      <c r="O323" s="172"/>
      <c r="P323" s="172"/>
      <c r="Q323" s="172"/>
      <c r="R323" s="172"/>
    </row>
    <row r="324" ht="13.65" customHeight="1">
      <c r="A324" s="172"/>
      <c r="B324" s="172"/>
      <c r="C324" s="172"/>
      <c r="D324" s="172"/>
      <c r="E324" s="172"/>
      <c r="F324" s="172"/>
      <c r="G324" s="172"/>
      <c r="H324" s="172"/>
      <c r="I324" s="172"/>
      <c r="J324" s="172"/>
      <c r="K324" s="172"/>
      <c r="L324" s="172"/>
      <c r="M324" s="172"/>
      <c r="N324" s="172"/>
      <c r="O324" s="172"/>
      <c r="P324" s="172"/>
      <c r="Q324" s="172"/>
      <c r="R324" s="172"/>
    </row>
    <row r="325" ht="13.65" customHeight="1">
      <c r="A325" s="172"/>
      <c r="B325" s="172"/>
      <c r="C325" s="172"/>
      <c r="D325" s="172"/>
      <c r="E325" s="172"/>
      <c r="F325" s="172"/>
      <c r="G325" s="172"/>
      <c r="H325" s="172"/>
      <c r="I325" s="172"/>
      <c r="J325" s="172"/>
      <c r="K325" s="172"/>
      <c r="L325" s="172"/>
      <c r="M325" s="172"/>
      <c r="N325" s="172"/>
      <c r="O325" s="172"/>
      <c r="P325" s="172"/>
      <c r="Q325" s="172"/>
      <c r="R325" s="172"/>
    </row>
    <row r="326" ht="13.65" customHeight="1">
      <c r="A326" s="172"/>
      <c r="B326" s="172"/>
      <c r="C326" s="172"/>
      <c r="D326" s="172"/>
      <c r="E326" s="172"/>
      <c r="F326" s="172"/>
      <c r="G326" s="172"/>
      <c r="H326" s="172"/>
      <c r="I326" s="172"/>
      <c r="J326" s="172"/>
      <c r="K326" s="172"/>
      <c r="L326" s="172"/>
      <c r="M326" s="172"/>
      <c r="N326" s="172"/>
      <c r="O326" s="172"/>
      <c r="P326" s="172"/>
      <c r="Q326" s="172"/>
      <c r="R326" s="172"/>
    </row>
    <row r="327" ht="13.65" customHeight="1">
      <c r="A327" s="172"/>
      <c r="B327" s="172"/>
      <c r="C327" s="172"/>
      <c r="D327" s="172"/>
      <c r="E327" s="172"/>
      <c r="F327" s="172"/>
      <c r="G327" s="172"/>
      <c r="H327" s="172"/>
      <c r="I327" s="172"/>
      <c r="J327" s="172"/>
      <c r="K327" s="172"/>
      <c r="L327" s="172"/>
      <c r="M327" s="172"/>
      <c r="N327" s="172"/>
      <c r="O327" s="172"/>
      <c r="P327" s="172"/>
      <c r="Q327" s="172"/>
      <c r="R327" s="172"/>
    </row>
    <row r="328" ht="13.65" customHeight="1">
      <c r="A328" s="172"/>
      <c r="B328" s="172"/>
      <c r="C328" s="172"/>
      <c r="D328" s="172"/>
      <c r="E328" s="172"/>
      <c r="F328" s="172"/>
      <c r="G328" s="172"/>
      <c r="H328" s="172"/>
      <c r="I328" s="172"/>
      <c r="J328" s="172"/>
      <c r="K328" s="172"/>
      <c r="L328" s="172"/>
      <c r="M328" s="172"/>
      <c r="N328" s="172"/>
      <c r="O328" s="172"/>
      <c r="P328" s="172"/>
      <c r="Q328" s="172"/>
      <c r="R328" s="172"/>
    </row>
    <row r="329" ht="13.65" customHeight="1">
      <c r="A329" s="172"/>
      <c r="B329" s="172"/>
      <c r="C329" s="172"/>
      <c r="D329" s="172"/>
      <c r="E329" s="172"/>
      <c r="F329" s="172"/>
      <c r="G329" s="172"/>
      <c r="H329" s="172"/>
      <c r="I329" s="172"/>
      <c r="J329" s="172"/>
      <c r="K329" s="172"/>
      <c r="L329" s="172"/>
      <c r="M329" s="172"/>
      <c r="N329" s="172"/>
      <c r="O329" s="172"/>
      <c r="P329" s="172"/>
      <c r="Q329" s="172"/>
      <c r="R329" s="172"/>
    </row>
    <row r="330" ht="13.65" customHeight="1">
      <c r="A330" s="172"/>
      <c r="B330" s="172"/>
      <c r="C330" s="172"/>
      <c r="D330" s="172"/>
      <c r="E330" s="172"/>
      <c r="F330" s="172"/>
      <c r="G330" s="172"/>
      <c r="H330" s="172"/>
      <c r="I330" s="172"/>
      <c r="J330" s="172"/>
      <c r="K330" s="172"/>
      <c r="L330" s="172"/>
      <c r="M330" s="172"/>
      <c r="N330" s="172"/>
      <c r="O330" s="172"/>
      <c r="P330" s="172"/>
      <c r="Q330" s="172"/>
      <c r="R330" s="172"/>
    </row>
    <row r="331" ht="13.65" customHeight="1">
      <c r="A331" s="172"/>
      <c r="B331" s="172"/>
      <c r="C331" s="172"/>
      <c r="D331" s="172"/>
      <c r="E331" s="172"/>
      <c r="F331" s="172"/>
      <c r="G331" s="172"/>
      <c r="H331" s="172"/>
      <c r="I331" s="172"/>
      <c r="J331" s="172"/>
      <c r="K331" s="172"/>
      <c r="L331" s="172"/>
      <c r="M331" s="172"/>
      <c r="N331" s="172"/>
      <c r="O331" s="172"/>
      <c r="P331" s="172"/>
      <c r="Q331" s="172"/>
      <c r="R331" s="172"/>
    </row>
    <row r="332" ht="13.65" customHeight="1">
      <c r="A332" s="172"/>
      <c r="B332" s="172"/>
      <c r="C332" s="172"/>
      <c r="D332" s="172"/>
      <c r="E332" s="172"/>
      <c r="F332" s="172"/>
      <c r="G332" s="172"/>
      <c r="H332" s="172"/>
      <c r="I332" s="172"/>
      <c r="J332" s="172"/>
      <c r="K332" s="172"/>
      <c r="L332" s="172"/>
      <c r="M332" s="172"/>
      <c r="N332" s="172"/>
      <c r="O332" s="172"/>
      <c r="P332" s="172"/>
      <c r="Q332" s="172"/>
      <c r="R332" s="172"/>
    </row>
    <row r="333" ht="13.65" customHeight="1">
      <c r="A333" s="172"/>
      <c r="B333" s="172"/>
      <c r="C333" s="172"/>
      <c r="D333" s="172"/>
      <c r="E333" s="172"/>
      <c r="F333" s="172"/>
      <c r="G333" s="172"/>
      <c r="H333" s="172"/>
      <c r="I333" s="172"/>
      <c r="J333" s="172"/>
      <c r="K333" s="172"/>
      <c r="L333" s="172"/>
      <c r="M333" s="172"/>
      <c r="N333" s="172"/>
      <c r="O333" s="172"/>
      <c r="P333" s="172"/>
      <c r="Q333" s="172"/>
      <c r="R333" s="172"/>
    </row>
    <row r="334" ht="13.65" customHeight="1">
      <c r="A334" s="172"/>
      <c r="B334" s="172"/>
      <c r="C334" s="172"/>
      <c r="D334" s="172"/>
      <c r="E334" s="172"/>
      <c r="F334" s="172"/>
      <c r="G334" s="172"/>
      <c r="H334" s="172"/>
      <c r="I334" s="172"/>
      <c r="J334" s="172"/>
      <c r="K334" s="172"/>
      <c r="L334" s="172"/>
      <c r="M334" s="172"/>
      <c r="N334" s="172"/>
      <c r="O334" s="172"/>
      <c r="P334" s="172"/>
      <c r="Q334" s="172"/>
      <c r="R334" s="172"/>
    </row>
    <row r="335" ht="13.65" customHeight="1">
      <c r="A335" s="172"/>
      <c r="B335" s="172"/>
      <c r="C335" s="172"/>
      <c r="D335" s="172"/>
      <c r="E335" s="172"/>
      <c r="F335" s="172"/>
      <c r="G335" s="172"/>
      <c r="H335" s="172"/>
      <c r="I335" s="172"/>
      <c r="J335" s="172"/>
      <c r="K335" s="172"/>
      <c r="L335" s="172"/>
      <c r="M335" s="172"/>
      <c r="N335" s="172"/>
      <c r="O335" s="172"/>
      <c r="P335" s="172"/>
      <c r="Q335" s="172"/>
      <c r="R335" s="172"/>
    </row>
    <row r="336" ht="13.65" customHeight="1">
      <c r="A336" s="172"/>
      <c r="B336" s="172"/>
      <c r="C336" s="172"/>
      <c r="D336" s="172"/>
      <c r="E336" s="172"/>
      <c r="F336" s="172"/>
      <c r="G336" s="172"/>
      <c r="H336" s="172"/>
      <c r="I336" s="172"/>
      <c r="J336" s="172"/>
      <c r="K336" s="172"/>
      <c r="L336" s="172"/>
      <c r="M336" s="172"/>
      <c r="N336" s="172"/>
      <c r="O336" s="172"/>
      <c r="P336" s="172"/>
      <c r="Q336" s="172"/>
      <c r="R336" s="172"/>
    </row>
    <row r="337" ht="13.65" customHeight="1">
      <c r="A337" s="172"/>
      <c r="B337" s="172"/>
      <c r="C337" s="172"/>
      <c r="D337" s="172"/>
      <c r="E337" s="172"/>
      <c r="F337" s="172"/>
      <c r="G337" s="172"/>
      <c r="H337" s="172"/>
      <c r="I337" s="172"/>
      <c r="J337" s="172"/>
      <c r="K337" s="172"/>
      <c r="L337" s="172"/>
      <c r="M337" s="172"/>
      <c r="N337" s="172"/>
      <c r="O337" s="172"/>
      <c r="P337" s="172"/>
      <c r="Q337" s="172"/>
      <c r="R337" s="172"/>
    </row>
    <row r="338" ht="13.65" customHeight="1">
      <c r="A338" s="172"/>
      <c r="B338" s="172"/>
      <c r="C338" s="172"/>
      <c r="D338" s="172"/>
      <c r="E338" s="172"/>
      <c r="F338" s="172"/>
      <c r="G338" s="172"/>
      <c r="H338" s="172"/>
      <c r="I338" s="172"/>
      <c r="J338" s="172"/>
      <c r="K338" s="172"/>
      <c r="L338" s="172"/>
      <c r="M338" s="172"/>
      <c r="N338" s="172"/>
      <c r="O338" s="172"/>
      <c r="P338" s="172"/>
      <c r="Q338" s="172"/>
      <c r="R338" s="172"/>
    </row>
    <row r="339" ht="13.65" customHeight="1">
      <c r="A339" s="172"/>
      <c r="B339" s="172"/>
      <c r="C339" s="172"/>
      <c r="D339" s="172"/>
      <c r="E339" s="172"/>
      <c r="F339" s="172"/>
      <c r="G339" s="172"/>
      <c r="H339" s="172"/>
      <c r="I339" s="172"/>
      <c r="J339" s="172"/>
      <c r="K339" s="172"/>
      <c r="L339" s="172"/>
      <c r="M339" s="172"/>
      <c r="N339" s="172"/>
      <c r="O339" s="172"/>
      <c r="P339" s="172"/>
      <c r="Q339" s="172"/>
      <c r="R339" s="172"/>
    </row>
    <row r="340" ht="13.65" customHeight="1">
      <c r="A340" s="172"/>
      <c r="B340" s="172"/>
      <c r="C340" s="172"/>
      <c r="D340" s="172"/>
      <c r="E340" s="172"/>
      <c r="F340" s="172"/>
      <c r="G340" s="172"/>
      <c r="H340" s="172"/>
      <c r="I340" s="172"/>
      <c r="J340" s="172"/>
      <c r="K340" s="172"/>
      <c r="L340" s="172"/>
      <c r="M340" s="172"/>
      <c r="N340" s="172"/>
      <c r="O340" s="172"/>
      <c r="P340" s="172"/>
      <c r="Q340" s="172"/>
      <c r="R340" s="172"/>
    </row>
    <row r="341" ht="13.65" customHeight="1">
      <c r="A341" s="172"/>
      <c r="B341" s="172"/>
      <c r="C341" s="172"/>
      <c r="D341" s="172"/>
      <c r="E341" s="172"/>
      <c r="F341" s="172"/>
      <c r="G341" s="172"/>
      <c r="H341" s="172"/>
      <c r="I341" s="172"/>
      <c r="J341" s="172"/>
      <c r="K341" s="172"/>
      <c r="L341" s="172"/>
      <c r="M341" s="172"/>
      <c r="N341" s="172"/>
      <c r="O341" s="172"/>
      <c r="P341" s="172"/>
      <c r="Q341" s="172"/>
      <c r="R341" s="172"/>
    </row>
    <row r="342" ht="13.65" customHeight="1">
      <c r="A342" s="172"/>
      <c r="B342" s="172"/>
      <c r="C342" s="172"/>
      <c r="D342" s="172"/>
      <c r="E342" s="172"/>
      <c r="F342" s="172"/>
      <c r="G342" s="172"/>
      <c r="H342" s="172"/>
      <c r="I342" s="172"/>
      <c r="J342" s="172"/>
      <c r="K342" s="172"/>
      <c r="L342" s="172"/>
      <c r="M342" s="172"/>
      <c r="N342" s="172"/>
      <c r="O342" s="172"/>
      <c r="P342" s="172"/>
      <c r="Q342" s="172"/>
      <c r="R342" s="172"/>
    </row>
    <row r="343" ht="13.65" customHeight="1">
      <c r="A343" s="172"/>
      <c r="B343" s="172"/>
      <c r="C343" s="172"/>
      <c r="D343" s="172"/>
      <c r="E343" s="172"/>
      <c r="F343" s="172"/>
      <c r="G343" s="172"/>
      <c r="H343" s="172"/>
      <c r="I343" s="172"/>
      <c r="J343" s="172"/>
      <c r="K343" s="172"/>
      <c r="L343" s="172"/>
      <c r="M343" s="172"/>
      <c r="N343" s="172"/>
      <c r="O343" s="172"/>
      <c r="P343" s="172"/>
      <c r="Q343" s="172"/>
      <c r="R343" s="172"/>
    </row>
    <row r="344" ht="13.65" customHeight="1">
      <c r="A344" s="172"/>
      <c r="B344" s="172"/>
      <c r="C344" s="172"/>
      <c r="D344" s="172"/>
      <c r="E344" s="172"/>
      <c r="F344" s="172"/>
      <c r="G344" s="172"/>
      <c r="H344" s="172"/>
      <c r="I344" s="172"/>
      <c r="J344" s="172"/>
      <c r="K344" s="172"/>
      <c r="L344" s="172"/>
      <c r="M344" s="172"/>
      <c r="N344" s="172"/>
      <c r="O344" s="172"/>
      <c r="P344" s="172"/>
      <c r="Q344" s="172"/>
      <c r="R344" s="172"/>
    </row>
    <row r="345" ht="13.65" customHeight="1">
      <c r="A345" s="172"/>
      <c r="B345" s="172"/>
      <c r="C345" s="172"/>
      <c r="D345" s="172"/>
      <c r="E345" s="172"/>
      <c r="F345" s="172"/>
      <c r="G345" s="172"/>
      <c r="H345" s="172"/>
      <c r="I345" s="172"/>
      <c r="J345" s="172"/>
      <c r="K345" s="172"/>
      <c r="L345" s="172"/>
      <c r="M345" s="172"/>
      <c r="N345" s="172"/>
      <c r="O345" s="172"/>
      <c r="P345" s="172"/>
      <c r="Q345" s="172"/>
      <c r="R345" s="172"/>
    </row>
    <row r="346" ht="13.65" customHeight="1">
      <c r="A346" s="172"/>
      <c r="B346" s="172"/>
      <c r="C346" s="172"/>
      <c r="D346" s="172"/>
      <c r="E346" s="172"/>
      <c r="F346" s="172"/>
      <c r="G346" s="172"/>
      <c r="H346" s="172"/>
      <c r="I346" s="172"/>
      <c r="J346" s="172"/>
      <c r="K346" s="172"/>
      <c r="L346" s="172"/>
      <c r="M346" s="172"/>
      <c r="N346" s="172"/>
      <c r="O346" s="172"/>
      <c r="P346" s="172"/>
      <c r="Q346" s="172"/>
      <c r="R346" s="172"/>
    </row>
    <row r="347" ht="13.65" customHeight="1">
      <c r="A347" s="172"/>
      <c r="B347" s="172"/>
      <c r="C347" s="172"/>
      <c r="D347" s="172"/>
      <c r="E347" s="172"/>
      <c r="F347" s="172"/>
      <c r="G347" s="172"/>
      <c r="H347" s="172"/>
      <c r="I347" s="172"/>
      <c r="J347" s="172"/>
      <c r="K347" s="172"/>
      <c r="L347" s="172"/>
      <c r="M347" s="172"/>
      <c r="N347" s="172"/>
      <c r="O347" s="172"/>
      <c r="P347" s="172"/>
      <c r="Q347" s="172"/>
      <c r="R347" s="172"/>
    </row>
    <row r="348" ht="13.65" customHeight="1">
      <c r="A348" s="172"/>
      <c r="B348" s="172"/>
      <c r="C348" s="172"/>
      <c r="D348" s="172"/>
      <c r="E348" s="172"/>
      <c r="F348" s="172"/>
      <c r="G348" s="172"/>
      <c r="H348" s="172"/>
      <c r="I348" s="172"/>
      <c r="J348" s="172"/>
      <c r="K348" s="172"/>
      <c r="L348" s="172"/>
      <c r="M348" s="172"/>
      <c r="N348" s="172"/>
      <c r="O348" s="172"/>
      <c r="P348" s="172"/>
      <c r="Q348" s="172"/>
      <c r="R348" s="172"/>
    </row>
    <row r="349" ht="13.65" customHeight="1">
      <c r="A349" s="172"/>
      <c r="B349" s="172"/>
      <c r="C349" s="172"/>
      <c r="D349" s="172"/>
      <c r="E349" s="172"/>
      <c r="F349" s="172"/>
      <c r="G349" s="172"/>
      <c r="H349" s="172"/>
      <c r="I349" s="172"/>
      <c r="J349" s="172"/>
      <c r="K349" s="172"/>
      <c r="L349" s="172"/>
      <c r="M349" s="172"/>
      <c r="N349" s="172"/>
      <c r="O349" s="172"/>
      <c r="P349" s="172"/>
      <c r="Q349" s="172"/>
      <c r="R349" s="172"/>
    </row>
    <row r="350" ht="13.65" customHeight="1">
      <c r="A350" s="172"/>
      <c r="B350" s="172"/>
      <c r="C350" s="172"/>
      <c r="D350" s="172"/>
      <c r="E350" s="172"/>
      <c r="F350" s="172"/>
      <c r="G350" s="172"/>
      <c r="H350" s="172"/>
      <c r="I350" s="172"/>
      <c r="J350" s="172"/>
      <c r="K350" s="172"/>
      <c r="L350" s="172"/>
      <c r="M350" s="172"/>
      <c r="N350" s="172"/>
      <c r="O350" s="172"/>
      <c r="P350" s="172"/>
      <c r="Q350" s="172"/>
      <c r="R350" s="172"/>
    </row>
    <row r="351" ht="13.65" customHeight="1">
      <c r="A351" s="172"/>
      <c r="B351" s="172"/>
      <c r="C351" s="172"/>
      <c r="D351" s="172"/>
      <c r="E351" s="172"/>
      <c r="F351" s="172"/>
      <c r="G351" s="172"/>
      <c r="H351" s="172"/>
      <c r="I351" s="172"/>
      <c r="J351" s="172"/>
      <c r="K351" s="172"/>
      <c r="L351" s="172"/>
      <c r="M351" s="172"/>
      <c r="N351" s="172"/>
      <c r="O351" s="172"/>
      <c r="P351" s="172"/>
      <c r="Q351" s="172"/>
      <c r="R351" s="172"/>
    </row>
    <row r="352" ht="13.65" customHeight="1">
      <c r="A352" s="172"/>
      <c r="B352" s="172"/>
      <c r="C352" s="172"/>
      <c r="D352" s="172"/>
      <c r="E352" s="172"/>
      <c r="F352" s="172"/>
      <c r="G352" s="172"/>
      <c r="H352" s="172"/>
      <c r="I352" s="172"/>
      <c r="J352" s="172"/>
      <c r="K352" s="172"/>
      <c r="L352" s="172"/>
      <c r="M352" s="172"/>
      <c r="N352" s="172"/>
      <c r="O352" s="172"/>
      <c r="P352" s="172"/>
      <c r="Q352" s="172"/>
      <c r="R352" s="172"/>
    </row>
    <row r="353" ht="13.65" customHeight="1">
      <c r="A353" s="172"/>
      <c r="B353" s="172"/>
      <c r="C353" s="172"/>
      <c r="D353" s="172"/>
      <c r="E353" s="172"/>
      <c r="F353" s="172"/>
      <c r="G353" s="172"/>
      <c r="H353" s="172"/>
      <c r="I353" s="172"/>
      <c r="J353" s="172"/>
      <c r="K353" s="172"/>
      <c r="L353" s="172"/>
      <c r="M353" s="172"/>
      <c r="N353" s="172"/>
      <c r="O353" s="172"/>
      <c r="P353" s="172"/>
      <c r="Q353" s="172"/>
      <c r="R353" s="172"/>
    </row>
    <row r="354" ht="13.65" customHeight="1">
      <c r="A354" s="172"/>
      <c r="B354" s="172"/>
      <c r="C354" s="172"/>
      <c r="D354" s="172"/>
      <c r="E354" s="172"/>
      <c r="F354" s="172"/>
      <c r="G354" s="172"/>
      <c r="H354" s="172"/>
      <c r="I354" s="172"/>
      <c r="J354" s="172"/>
      <c r="K354" s="172"/>
      <c r="L354" s="172"/>
      <c r="M354" s="172"/>
      <c r="N354" s="172"/>
      <c r="O354" s="172"/>
      <c r="P354" s="172"/>
      <c r="Q354" s="172"/>
      <c r="R354" s="172"/>
    </row>
    <row r="355" ht="13.65" customHeight="1">
      <c r="A355" s="172"/>
      <c r="B355" s="172"/>
      <c r="C355" s="172"/>
      <c r="D355" s="172"/>
      <c r="E355" s="172"/>
      <c r="F355" s="172"/>
      <c r="G355" s="172"/>
      <c r="H355" s="172"/>
      <c r="I355" s="172"/>
      <c r="J355" s="172"/>
      <c r="K355" s="172"/>
      <c r="L355" s="172"/>
      <c r="M355" s="172"/>
      <c r="N355" s="172"/>
      <c r="O355" s="172"/>
      <c r="P355" s="172"/>
      <c r="Q355" s="172"/>
      <c r="R355" s="172"/>
    </row>
    <row r="356" ht="13.65" customHeight="1">
      <c r="A356" s="172"/>
      <c r="B356" s="172"/>
      <c r="C356" s="172"/>
      <c r="D356" s="172"/>
      <c r="E356" s="172"/>
      <c r="F356" s="172"/>
      <c r="G356" s="172"/>
      <c r="H356" s="172"/>
      <c r="I356" s="172"/>
      <c r="J356" s="172"/>
      <c r="K356" s="172"/>
      <c r="L356" s="172"/>
      <c r="M356" s="172"/>
      <c r="N356" s="172"/>
      <c r="O356" s="172"/>
      <c r="P356" s="172"/>
      <c r="Q356" s="172"/>
      <c r="R356" s="172"/>
    </row>
    <row r="357" ht="13.65" customHeight="1">
      <c r="A357" s="172"/>
      <c r="B357" s="172"/>
      <c r="C357" s="172"/>
      <c r="D357" s="172"/>
      <c r="E357" s="172"/>
      <c r="F357" s="172"/>
      <c r="G357" s="172"/>
      <c r="H357" s="172"/>
      <c r="I357" s="172"/>
      <c r="J357" s="172"/>
      <c r="K357" s="172"/>
      <c r="L357" s="172"/>
      <c r="M357" s="172"/>
      <c r="N357" s="172"/>
      <c r="O357" s="172"/>
      <c r="P357" s="172"/>
      <c r="Q357" s="172"/>
      <c r="R357" s="172"/>
    </row>
    <row r="358" ht="13.65" customHeight="1">
      <c r="A358" s="172"/>
      <c r="B358" s="172"/>
      <c r="C358" s="172"/>
      <c r="D358" s="172"/>
      <c r="E358" s="172"/>
      <c r="F358" s="172"/>
      <c r="G358" s="172"/>
      <c r="H358" s="172"/>
      <c r="I358" s="172"/>
      <c r="J358" s="172"/>
      <c r="K358" s="172"/>
      <c r="L358" s="172"/>
      <c r="M358" s="172"/>
      <c r="N358" s="172"/>
      <c r="O358" s="172"/>
      <c r="P358" s="172"/>
      <c r="Q358" s="172"/>
      <c r="R358" s="172"/>
    </row>
    <row r="359" ht="13.65" customHeight="1">
      <c r="A359" s="172"/>
      <c r="B359" s="172"/>
      <c r="C359" s="172"/>
      <c r="D359" s="172"/>
      <c r="E359" s="172"/>
      <c r="F359" s="172"/>
      <c r="G359" s="172"/>
      <c r="H359" s="172"/>
      <c r="I359" s="172"/>
      <c r="J359" s="172"/>
      <c r="K359" s="172"/>
      <c r="L359" s="172"/>
      <c r="M359" s="172"/>
      <c r="N359" s="172"/>
      <c r="O359" s="172"/>
      <c r="P359" s="172"/>
      <c r="Q359" s="172"/>
      <c r="R359" s="172"/>
    </row>
    <row r="360" ht="13.65" customHeight="1">
      <c r="A360" s="172"/>
      <c r="B360" s="172"/>
      <c r="C360" s="172"/>
      <c r="D360" s="172"/>
      <c r="E360" s="172"/>
      <c r="F360" s="172"/>
      <c r="G360" s="172"/>
      <c r="H360" s="172"/>
      <c r="I360" s="172"/>
      <c r="J360" s="172"/>
      <c r="K360" s="172"/>
      <c r="L360" s="172"/>
      <c r="M360" s="172"/>
      <c r="N360" s="172"/>
      <c r="O360" s="172"/>
      <c r="P360" s="172"/>
      <c r="Q360" s="172"/>
      <c r="R360" s="172"/>
    </row>
    <row r="361" ht="13.65" customHeight="1">
      <c r="A361" s="172"/>
      <c r="B361" s="172"/>
      <c r="C361" s="172"/>
      <c r="D361" s="172"/>
      <c r="E361" s="172"/>
      <c r="F361" s="172"/>
      <c r="G361" s="172"/>
      <c r="H361" s="172"/>
      <c r="I361" s="172"/>
      <c r="J361" s="172"/>
      <c r="K361" s="172"/>
      <c r="L361" s="172"/>
      <c r="M361" s="172"/>
      <c r="N361" s="172"/>
      <c r="O361" s="172"/>
      <c r="P361" s="172"/>
      <c r="Q361" s="172"/>
      <c r="R361" s="172"/>
    </row>
    <row r="362" ht="13.65" customHeight="1">
      <c r="A362" s="172"/>
      <c r="B362" s="172"/>
      <c r="C362" s="172"/>
      <c r="D362" s="172"/>
      <c r="E362" s="172"/>
      <c r="F362" s="172"/>
      <c r="G362" s="172"/>
      <c r="H362" s="172"/>
      <c r="I362" s="172"/>
      <c r="J362" s="172"/>
      <c r="K362" s="172"/>
      <c r="L362" s="172"/>
      <c r="M362" s="172"/>
      <c r="N362" s="172"/>
      <c r="O362" s="172"/>
      <c r="P362" s="172"/>
      <c r="Q362" s="172"/>
      <c r="R362" s="172"/>
    </row>
    <row r="363" ht="13.65" customHeight="1">
      <c r="A363" s="172"/>
      <c r="B363" s="172"/>
      <c r="C363" s="172"/>
      <c r="D363" s="172"/>
      <c r="E363" s="172"/>
      <c r="F363" s="172"/>
      <c r="G363" s="172"/>
      <c r="H363" s="172"/>
      <c r="I363" s="172"/>
      <c r="J363" s="172"/>
      <c r="K363" s="172"/>
      <c r="L363" s="172"/>
      <c r="M363" s="172"/>
      <c r="N363" s="172"/>
      <c r="O363" s="172"/>
      <c r="P363" s="172"/>
      <c r="Q363" s="172"/>
      <c r="R363" s="172"/>
    </row>
    <row r="364" ht="13.65" customHeight="1">
      <c r="A364" s="172"/>
      <c r="B364" s="172"/>
      <c r="C364" s="172"/>
      <c r="D364" s="172"/>
      <c r="E364" s="172"/>
      <c r="F364" s="172"/>
      <c r="G364" s="172"/>
      <c r="H364" s="172"/>
      <c r="I364" s="172"/>
      <c r="J364" s="172"/>
      <c r="K364" s="172"/>
      <c r="L364" s="172"/>
      <c r="M364" s="172"/>
      <c r="N364" s="172"/>
      <c r="O364" s="172"/>
      <c r="P364" s="172"/>
      <c r="Q364" s="172"/>
      <c r="R364" s="172"/>
    </row>
    <row r="365" ht="13.65" customHeight="1">
      <c r="A365" s="172"/>
      <c r="B365" s="172"/>
      <c r="C365" s="172"/>
      <c r="D365" s="172"/>
      <c r="E365" s="172"/>
      <c r="F365" s="172"/>
      <c r="G365" s="172"/>
      <c r="H365" s="172"/>
      <c r="I365" s="172"/>
      <c r="J365" s="172"/>
      <c r="K365" s="172"/>
      <c r="L365" s="172"/>
      <c r="M365" s="172"/>
      <c r="N365" s="172"/>
      <c r="O365" s="172"/>
      <c r="P365" s="172"/>
      <c r="Q365" s="172"/>
      <c r="R365" s="172"/>
    </row>
    <row r="366" ht="13.65" customHeight="1">
      <c r="A366" s="172"/>
      <c r="B366" s="172"/>
      <c r="C366" s="172"/>
      <c r="D366" s="172"/>
      <c r="E366" s="172"/>
      <c r="F366" s="172"/>
      <c r="G366" s="172"/>
      <c r="H366" s="172"/>
      <c r="I366" s="172"/>
      <c r="J366" s="172"/>
      <c r="K366" s="172"/>
      <c r="L366" s="172"/>
      <c r="M366" s="172"/>
      <c r="N366" s="172"/>
      <c r="O366" s="172"/>
      <c r="P366" s="172"/>
      <c r="Q366" s="172"/>
      <c r="R366" s="172"/>
    </row>
    <row r="367" ht="13.65" customHeight="1">
      <c r="A367" s="172"/>
      <c r="B367" s="172"/>
      <c r="C367" s="172"/>
      <c r="D367" s="172"/>
      <c r="E367" s="172"/>
      <c r="F367" s="172"/>
      <c r="G367" s="172"/>
      <c r="H367" s="172"/>
      <c r="I367" s="172"/>
      <c r="J367" s="172"/>
      <c r="K367" s="172"/>
      <c r="L367" s="172"/>
      <c r="M367" s="172"/>
      <c r="N367" s="172"/>
      <c r="O367" s="172"/>
      <c r="P367" s="172"/>
      <c r="Q367" s="172"/>
      <c r="R367" s="172"/>
    </row>
    <row r="368" ht="13.65" customHeight="1">
      <c r="A368" s="172"/>
      <c r="B368" s="172"/>
      <c r="C368" s="172"/>
      <c r="D368" s="172"/>
      <c r="E368" s="172"/>
      <c r="F368" s="172"/>
      <c r="G368" s="172"/>
      <c r="H368" s="172"/>
      <c r="I368" s="172"/>
      <c r="J368" s="172"/>
      <c r="K368" s="172"/>
      <c r="L368" s="172"/>
      <c r="M368" s="172"/>
      <c r="N368" s="172"/>
      <c r="O368" s="172"/>
      <c r="P368" s="172"/>
      <c r="Q368" s="172"/>
      <c r="R368" s="172"/>
    </row>
    <row r="369" ht="13.65" customHeight="1">
      <c r="A369" s="172"/>
      <c r="B369" s="172"/>
      <c r="C369" s="172"/>
      <c r="D369" s="172"/>
      <c r="E369" s="172"/>
      <c r="F369" s="172"/>
      <c r="G369" s="172"/>
      <c r="H369" s="172"/>
      <c r="I369" s="172"/>
      <c r="J369" s="172"/>
      <c r="K369" s="172"/>
      <c r="L369" s="172"/>
      <c r="M369" s="172"/>
      <c r="N369" s="172"/>
      <c r="O369" s="172"/>
      <c r="P369" s="172"/>
      <c r="Q369" s="172"/>
      <c r="R369" s="172"/>
    </row>
    <row r="370" ht="13.65" customHeight="1">
      <c r="A370" s="172"/>
      <c r="B370" s="172"/>
      <c r="C370" s="172"/>
      <c r="D370" s="172"/>
      <c r="E370" s="172"/>
      <c r="F370" s="172"/>
      <c r="G370" s="172"/>
      <c r="H370" s="172"/>
      <c r="I370" s="172"/>
      <c r="J370" s="172"/>
      <c r="K370" s="172"/>
      <c r="L370" s="172"/>
      <c r="M370" s="172"/>
      <c r="N370" s="172"/>
      <c r="O370" s="172"/>
      <c r="P370" s="172"/>
      <c r="Q370" s="172"/>
      <c r="R370" s="172"/>
    </row>
    <row r="371" ht="13.65" customHeight="1">
      <c r="A371" s="172"/>
      <c r="B371" s="172"/>
      <c r="C371" s="172"/>
      <c r="D371" s="172"/>
      <c r="E371" s="172"/>
      <c r="F371" s="172"/>
      <c r="G371" s="172"/>
      <c r="H371" s="172"/>
      <c r="I371" s="172"/>
      <c r="J371" s="172"/>
      <c r="K371" s="172"/>
      <c r="L371" s="172"/>
      <c r="M371" s="172"/>
      <c r="N371" s="172"/>
      <c r="O371" s="172"/>
      <c r="P371" s="172"/>
      <c r="Q371" s="172"/>
      <c r="R371" s="172"/>
    </row>
    <row r="372" ht="13.65" customHeight="1">
      <c r="A372" s="172"/>
      <c r="B372" s="172"/>
      <c r="C372" s="172"/>
      <c r="D372" s="172"/>
      <c r="E372" s="172"/>
      <c r="F372" s="172"/>
      <c r="G372" s="172"/>
      <c r="H372" s="172"/>
      <c r="I372" s="172"/>
      <c r="J372" s="172"/>
      <c r="K372" s="172"/>
      <c r="L372" s="172"/>
      <c r="M372" s="172"/>
      <c r="N372" s="172"/>
      <c r="O372" s="172"/>
      <c r="P372" s="172"/>
      <c r="Q372" s="172"/>
      <c r="R372" s="172"/>
    </row>
    <row r="373" ht="13.65" customHeight="1">
      <c r="A373" s="172"/>
      <c r="B373" s="172"/>
      <c r="C373" s="172"/>
      <c r="D373" s="172"/>
      <c r="E373" s="172"/>
      <c r="F373" s="172"/>
      <c r="G373" s="172"/>
      <c r="H373" s="172"/>
      <c r="I373" s="172"/>
      <c r="J373" s="172"/>
      <c r="K373" s="172"/>
      <c r="L373" s="172"/>
      <c r="M373" s="172"/>
      <c r="N373" s="172"/>
      <c r="O373" s="172"/>
      <c r="P373" s="172"/>
      <c r="Q373" s="172"/>
      <c r="R373" s="172"/>
    </row>
    <row r="374" ht="13.65" customHeight="1">
      <c r="A374" s="172"/>
      <c r="B374" s="172"/>
      <c r="C374" s="172"/>
      <c r="D374" s="172"/>
      <c r="E374" s="172"/>
      <c r="F374" s="172"/>
      <c r="G374" s="172"/>
      <c r="H374" s="172"/>
      <c r="I374" s="172"/>
      <c r="J374" s="172"/>
      <c r="K374" s="172"/>
      <c r="L374" s="172"/>
      <c r="M374" s="172"/>
      <c r="N374" s="172"/>
      <c r="O374" s="172"/>
      <c r="P374" s="172"/>
      <c r="Q374" s="172"/>
      <c r="R374" s="172"/>
    </row>
    <row r="375" ht="13.65" customHeight="1">
      <c r="A375" s="172"/>
      <c r="B375" s="172"/>
      <c r="C375" s="172"/>
      <c r="D375" s="172"/>
      <c r="E375" s="172"/>
      <c r="F375" s="172"/>
      <c r="G375" s="172"/>
      <c r="H375" s="172"/>
      <c r="I375" s="172"/>
      <c r="J375" s="172"/>
      <c r="K375" s="172"/>
      <c r="L375" s="172"/>
      <c r="M375" s="172"/>
      <c r="N375" s="172"/>
      <c r="O375" s="172"/>
      <c r="P375" s="172"/>
      <c r="Q375" s="172"/>
      <c r="R375" s="172"/>
    </row>
    <row r="376" ht="13.65" customHeight="1">
      <c r="A376" s="172"/>
      <c r="B376" s="172"/>
      <c r="C376" s="172"/>
      <c r="D376" s="172"/>
      <c r="E376" s="172"/>
      <c r="F376" s="172"/>
      <c r="G376" s="172"/>
      <c r="H376" s="172"/>
      <c r="I376" s="172"/>
      <c r="J376" s="172"/>
      <c r="K376" s="172"/>
      <c r="L376" s="172"/>
      <c r="M376" s="172"/>
      <c r="N376" s="172"/>
      <c r="O376" s="172"/>
      <c r="P376" s="172"/>
      <c r="Q376" s="172"/>
      <c r="R376" s="172"/>
    </row>
    <row r="377" ht="13.65" customHeight="1">
      <c r="A377" s="172"/>
      <c r="B377" s="172"/>
      <c r="C377" s="172"/>
      <c r="D377" s="172"/>
      <c r="E377" s="172"/>
      <c r="F377" s="172"/>
      <c r="G377" s="172"/>
      <c r="H377" s="172"/>
      <c r="I377" s="172"/>
      <c r="J377" s="172"/>
      <c r="K377" s="172"/>
      <c r="L377" s="172"/>
      <c r="M377" s="172"/>
      <c r="N377" s="172"/>
      <c r="O377" s="172"/>
      <c r="P377" s="172"/>
      <c r="Q377" s="172"/>
      <c r="R377" s="172"/>
    </row>
    <row r="378" ht="13.65" customHeight="1">
      <c r="A378" s="172"/>
      <c r="B378" s="172"/>
      <c r="C378" s="172"/>
      <c r="D378" s="172"/>
      <c r="E378" s="172"/>
      <c r="F378" s="172"/>
      <c r="G378" s="172"/>
      <c r="H378" s="172"/>
      <c r="I378" s="172"/>
      <c r="J378" s="172"/>
      <c r="K378" s="172"/>
      <c r="L378" s="172"/>
      <c r="M378" s="172"/>
      <c r="N378" s="172"/>
      <c r="O378" s="172"/>
      <c r="P378" s="172"/>
      <c r="Q378" s="172"/>
      <c r="R378" s="172"/>
    </row>
    <row r="379" ht="13.65" customHeight="1">
      <c r="A379" s="172"/>
      <c r="B379" s="172"/>
      <c r="C379" s="172"/>
      <c r="D379" s="172"/>
      <c r="E379" s="172"/>
      <c r="F379" s="172"/>
      <c r="G379" s="172"/>
      <c r="H379" s="172"/>
      <c r="I379" s="172"/>
      <c r="J379" s="172"/>
      <c r="K379" s="172"/>
      <c r="L379" s="172"/>
      <c r="M379" s="172"/>
      <c r="N379" s="172"/>
      <c r="O379" s="172"/>
      <c r="P379" s="172"/>
      <c r="Q379" s="172"/>
      <c r="R379" s="172"/>
    </row>
    <row r="380" ht="13.65" customHeight="1">
      <c r="A380" s="172"/>
      <c r="B380" s="172"/>
      <c r="C380" s="172"/>
      <c r="D380" s="172"/>
      <c r="E380" s="172"/>
      <c r="F380" s="172"/>
      <c r="G380" s="172"/>
      <c r="H380" s="172"/>
      <c r="I380" s="172"/>
      <c r="J380" s="172"/>
      <c r="K380" s="172"/>
      <c r="L380" s="172"/>
      <c r="M380" s="172"/>
      <c r="N380" s="172"/>
      <c r="O380" s="172"/>
      <c r="P380" s="172"/>
      <c r="Q380" s="172"/>
      <c r="R380" s="172"/>
    </row>
    <row r="381" ht="13.65" customHeight="1">
      <c r="A381" s="172"/>
      <c r="B381" s="172"/>
      <c r="C381" s="172"/>
      <c r="D381" s="172"/>
      <c r="E381" s="172"/>
      <c r="F381" s="172"/>
      <c r="G381" s="172"/>
      <c r="H381" s="172"/>
      <c r="I381" s="172"/>
      <c r="J381" s="172"/>
      <c r="K381" s="172"/>
      <c r="L381" s="172"/>
      <c r="M381" s="172"/>
      <c r="N381" s="172"/>
      <c r="O381" s="172"/>
      <c r="P381" s="172"/>
      <c r="Q381" s="172"/>
      <c r="R381" s="172"/>
    </row>
    <row r="382" ht="13.65" customHeight="1">
      <c r="A382" s="172"/>
      <c r="B382" s="172"/>
      <c r="C382" s="172"/>
      <c r="D382" s="172"/>
      <c r="E382" s="172"/>
      <c r="F382" s="172"/>
      <c r="G382" s="172"/>
      <c r="H382" s="172"/>
      <c r="I382" s="172"/>
      <c r="J382" s="172"/>
      <c r="K382" s="172"/>
      <c r="L382" s="172"/>
      <c r="M382" s="172"/>
      <c r="N382" s="172"/>
      <c r="O382" s="172"/>
      <c r="P382" s="172"/>
      <c r="Q382" s="172"/>
      <c r="R382" s="172"/>
    </row>
    <row r="383" ht="13.65" customHeight="1">
      <c r="A383" s="172"/>
      <c r="B383" s="172"/>
      <c r="C383" s="172"/>
      <c r="D383" s="172"/>
      <c r="E383" s="172"/>
      <c r="F383" s="172"/>
      <c r="G383" s="172"/>
      <c r="H383" s="172"/>
      <c r="I383" s="172"/>
      <c r="J383" s="172"/>
      <c r="K383" s="172"/>
      <c r="L383" s="172"/>
      <c r="M383" s="172"/>
      <c r="N383" s="172"/>
      <c r="O383" s="172"/>
      <c r="P383" s="172"/>
      <c r="Q383" s="172"/>
      <c r="R383" s="172"/>
    </row>
    <row r="384" ht="13.65" customHeight="1">
      <c r="A384" s="172"/>
      <c r="B384" s="172"/>
      <c r="C384" s="172"/>
      <c r="D384" s="172"/>
      <c r="E384" s="172"/>
      <c r="F384" s="172"/>
      <c r="G384" s="172"/>
      <c r="H384" s="172"/>
      <c r="I384" s="172"/>
      <c r="J384" s="172"/>
      <c r="K384" s="172"/>
      <c r="L384" s="172"/>
      <c r="M384" s="172"/>
      <c r="N384" s="172"/>
      <c r="O384" s="172"/>
      <c r="P384" s="172"/>
      <c r="Q384" s="172"/>
      <c r="R384" s="172"/>
    </row>
    <row r="385" ht="13.65" customHeight="1">
      <c r="A385" s="172"/>
      <c r="B385" s="172"/>
      <c r="C385" s="172"/>
      <c r="D385" s="172"/>
      <c r="E385" s="172"/>
      <c r="F385" s="172"/>
      <c r="G385" s="172"/>
      <c r="H385" s="172"/>
      <c r="I385" s="172"/>
      <c r="J385" s="172"/>
      <c r="K385" s="172"/>
      <c r="L385" s="172"/>
      <c r="M385" s="172"/>
      <c r="N385" s="172"/>
      <c r="O385" s="172"/>
      <c r="P385" s="172"/>
      <c r="Q385" s="172"/>
      <c r="R385" s="172"/>
    </row>
    <row r="386" ht="13.65" customHeight="1">
      <c r="A386" s="172"/>
      <c r="B386" s="172"/>
      <c r="C386" s="172"/>
      <c r="D386" s="172"/>
      <c r="E386" s="172"/>
      <c r="F386" s="172"/>
      <c r="G386" s="172"/>
      <c r="H386" s="172"/>
      <c r="I386" s="172"/>
      <c r="J386" s="172"/>
      <c r="K386" s="172"/>
      <c r="L386" s="172"/>
      <c r="M386" s="172"/>
      <c r="N386" s="172"/>
      <c r="O386" s="172"/>
      <c r="P386" s="172"/>
      <c r="Q386" s="172"/>
      <c r="R386" s="172"/>
    </row>
    <row r="387" ht="13.65" customHeight="1">
      <c r="A387" s="172"/>
      <c r="B387" s="172"/>
      <c r="C387" s="172"/>
      <c r="D387" s="172"/>
      <c r="E387" s="172"/>
      <c r="F387" s="172"/>
      <c r="G387" s="172"/>
      <c r="H387" s="172"/>
      <c r="I387" s="172"/>
      <c r="J387" s="172"/>
      <c r="K387" s="172"/>
      <c r="L387" s="172"/>
      <c r="M387" s="172"/>
      <c r="N387" s="172"/>
      <c r="O387" s="172"/>
      <c r="P387" s="172"/>
      <c r="Q387" s="172"/>
      <c r="R387" s="172"/>
    </row>
    <row r="388" ht="13.65" customHeight="1">
      <c r="A388" s="172"/>
      <c r="B388" s="172"/>
      <c r="C388" s="172"/>
      <c r="D388" s="172"/>
      <c r="E388" s="172"/>
      <c r="F388" s="172"/>
      <c r="G388" s="172"/>
      <c r="H388" s="172"/>
      <c r="I388" s="172"/>
      <c r="J388" s="172"/>
      <c r="K388" s="172"/>
      <c r="L388" s="172"/>
      <c r="M388" s="172"/>
      <c r="N388" s="172"/>
      <c r="O388" s="172"/>
      <c r="P388" s="172"/>
      <c r="Q388" s="172"/>
      <c r="R388" s="172"/>
    </row>
    <row r="389" ht="13.65" customHeight="1">
      <c r="A389" s="172"/>
      <c r="B389" s="172"/>
      <c r="C389" s="172"/>
      <c r="D389" s="172"/>
      <c r="E389" s="172"/>
      <c r="F389" s="172"/>
      <c r="G389" s="172"/>
      <c r="H389" s="172"/>
      <c r="I389" s="172"/>
      <c r="J389" s="172"/>
      <c r="K389" s="172"/>
      <c r="L389" s="172"/>
      <c r="M389" s="172"/>
      <c r="N389" s="172"/>
      <c r="O389" s="172"/>
      <c r="P389" s="172"/>
      <c r="Q389" s="172"/>
      <c r="R389" s="172"/>
    </row>
    <row r="390" ht="13.65" customHeight="1">
      <c r="A390" s="172"/>
      <c r="B390" s="172"/>
      <c r="C390" s="172"/>
      <c r="D390" s="172"/>
      <c r="E390" s="172"/>
      <c r="F390" s="172"/>
      <c r="G390" s="172"/>
      <c r="H390" s="172"/>
      <c r="I390" s="172"/>
      <c r="J390" s="172"/>
      <c r="K390" s="172"/>
      <c r="L390" s="172"/>
      <c r="M390" s="172"/>
      <c r="N390" s="172"/>
      <c r="O390" s="172"/>
      <c r="P390" s="172"/>
      <c r="Q390" s="172"/>
      <c r="R390" s="172"/>
    </row>
    <row r="391" ht="13.65" customHeight="1">
      <c r="A391" s="172"/>
      <c r="B391" s="172"/>
      <c r="C391" s="172"/>
      <c r="D391" s="172"/>
      <c r="E391" s="172"/>
      <c r="F391" s="172"/>
      <c r="G391" s="172"/>
      <c r="H391" s="172"/>
      <c r="I391" s="172"/>
      <c r="J391" s="172"/>
      <c r="K391" s="172"/>
      <c r="L391" s="172"/>
      <c r="M391" s="172"/>
      <c r="N391" s="172"/>
      <c r="O391" s="172"/>
      <c r="P391" s="172"/>
      <c r="Q391" s="172"/>
      <c r="R391" s="172"/>
    </row>
    <row r="392" ht="13.65" customHeight="1">
      <c r="A392" s="172"/>
      <c r="B392" s="172"/>
      <c r="C392" s="172"/>
      <c r="D392" s="172"/>
      <c r="E392" s="172"/>
      <c r="F392" s="172"/>
      <c r="G392" s="172"/>
      <c r="H392" s="172"/>
      <c r="I392" s="172"/>
      <c r="J392" s="172"/>
      <c r="K392" s="172"/>
      <c r="L392" s="172"/>
      <c r="M392" s="172"/>
      <c r="N392" s="172"/>
      <c r="O392" s="172"/>
      <c r="P392" s="172"/>
      <c r="Q392" s="172"/>
      <c r="R392" s="172"/>
    </row>
    <row r="393" ht="13.65" customHeight="1">
      <c r="A393" s="172"/>
      <c r="B393" s="172"/>
      <c r="C393" s="172"/>
      <c r="D393" s="172"/>
      <c r="E393" s="172"/>
      <c r="F393" s="172"/>
      <c r="G393" s="172"/>
      <c r="H393" s="172"/>
      <c r="I393" s="172"/>
      <c r="J393" s="172"/>
      <c r="K393" s="172"/>
      <c r="L393" s="172"/>
      <c r="M393" s="172"/>
      <c r="N393" s="172"/>
      <c r="O393" s="172"/>
      <c r="P393" s="172"/>
      <c r="Q393" s="172"/>
      <c r="R393" s="172"/>
    </row>
    <row r="394" ht="13.65" customHeight="1">
      <c r="A394" s="172"/>
      <c r="B394" s="172"/>
      <c r="C394" s="172"/>
      <c r="D394" s="172"/>
      <c r="E394" s="172"/>
      <c r="F394" s="172"/>
      <c r="G394" s="172"/>
      <c r="H394" s="172"/>
      <c r="I394" s="172"/>
      <c r="J394" s="172"/>
      <c r="K394" s="172"/>
      <c r="L394" s="172"/>
      <c r="M394" s="172"/>
      <c r="N394" s="172"/>
      <c r="O394" s="172"/>
      <c r="P394" s="172"/>
      <c r="Q394" s="172"/>
      <c r="R394" s="172"/>
    </row>
    <row r="395" ht="13.65" customHeight="1">
      <c r="A395" s="172"/>
      <c r="B395" s="172"/>
      <c r="C395" s="172"/>
      <c r="D395" s="172"/>
      <c r="E395" s="172"/>
      <c r="F395" s="172"/>
      <c r="G395" s="172"/>
      <c r="H395" s="172"/>
      <c r="I395" s="172"/>
      <c r="J395" s="172"/>
      <c r="K395" s="172"/>
      <c r="L395" s="172"/>
      <c r="M395" s="172"/>
      <c r="N395" s="172"/>
      <c r="O395" s="172"/>
      <c r="P395" s="172"/>
      <c r="Q395" s="172"/>
      <c r="R395" s="172"/>
    </row>
    <row r="396" ht="13.65" customHeight="1">
      <c r="A396" s="172"/>
      <c r="B396" s="172"/>
      <c r="C396" s="172"/>
      <c r="D396" s="172"/>
      <c r="E396" s="172"/>
      <c r="F396" s="172"/>
      <c r="G396" s="172"/>
      <c r="H396" s="172"/>
      <c r="I396" s="172"/>
      <c r="J396" s="172"/>
      <c r="K396" s="172"/>
      <c r="L396" s="172"/>
      <c r="M396" s="172"/>
      <c r="N396" s="172"/>
      <c r="O396" s="172"/>
      <c r="P396" s="172"/>
      <c r="Q396" s="172"/>
      <c r="R396" s="172"/>
    </row>
    <row r="397" ht="13.65" customHeight="1">
      <c r="A397" s="172"/>
      <c r="B397" s="172"/>
      <c r="C397" s="172"/>
      <c r="D397" s="172"/>
      <c r="E397" s="172"/>
      <c r="F397" s="172"/>
      <c r="G397" s="172"/>
      <c r="H397" s="172"/>
      <c r="I397" s="172"/>
      <c r="J397" s="172"/>
      <c r="K397" s="172"/>
      <c r="L397" s="172"/>
      <c r="M397" s="172"/>
      <c r="N397" s="172"/>
      <c r="O397" s="172"/>
      <c r="P397" s="172"/>
      <c r="Q397" s="172"/>
      <c r="R397" s="172"/>
    </row>
    <row r="398" ht="13.65" customHeight="1">
      <c r="A398" s="172"/>
      <c r="B398" s="172"/>
      <c r="C398" s="172"/>
      <c r="D398" s="172"/>
      <c r="E398" s="172"/>
      <c r="F398" s="172"/>
      <c r="G398" s="172"/>
      <c r="H398" s="172"/>
      <c r="I398" s="172"/>
      <c r="J398" s="172"/>
      <c r="K398" s="172"/>
      <c r="L398" s="172"/>
      <c r="M398" s="172"/>
      <c r="N398" s="172"/>
      <c r="O398" s="172"/>
      <c r="P398" s="172"/>
      <c r="Q398" s="172"/>
      <c r="R398" s="172"/>
    </row>
    <row r="399" ht="13.65" customHeight="1">
      <c r="A399" s="172"/>
      <c r="B399" s="172"/>
      <c r="C399" s="172"/>
      <c r="D399" s="172"/>
      <c r="E399" s="172"/>
      <c r="F399" s="172"/>
      <c r="G399" s="172"/>
      <c r="H399" s="172"/>
      <c r="I399" s="172"/>
      <c r="J399" s="172"/>
      <c r="K399" s="172"/>
      <c r="L399" s="172"/>
      <c r="M399" s="172"/>
      <c r="N399" s="172"/>
      <c r="O399" s="172"/>
      <c r="P399" s="172"/>
      <c r="Q399" s="172"/>
      <c r="R399" s="172"/>
    </row>
    <row r="400" ht="13.65" customHeight="1">
      <c r="A400" s="172"/>
      <c r="B400" s="172"/>
      <c r="C400" s="172"/>
      <c r="D400" s="172"/>
      <c r="E400" s="172"/>
      <c r="F400" s="172"/>
      <c r="G400" s="172"/>
      <c r="H400" s="172"/>
      <c r="I400" s="172"/>
      <c r="J400" s="172"/>
      <c r="K400" s="172"/>
      <c r="L400" s="172"/>
      <c r="M400" s="172"/>
      <c r="N400" s="172"/>
      <c r="O400" s="172"/>
      <c r="P400" s="172"/>
      <c r="Q400" s="172"/>
      <c r="R400" s="172"/>
    </row>
    <row r="401" ht="13.65" customHeight="1">
      <c r="A401" s="172"/>
      <c r="B401" s="172"/>
      <c r="C401" s="172"/>
      <c r="D401" s="172"/>
      <c r="E401" s="172"/>
      <c r="F401" s="172"/>
      <c r="G401" s="172"/>
      <c r="H401" s="172"/>
      <c r="I401" s="172"/>
      <c r="J401" s="172"/>
      <c r="K401" s="172"/>
      <c r="L401" s="172"/>
      <c r="M401" s="172"/>
      <c r="N401" s="172"/>
      <c r="O401" s="172"/>
      <c r="P401" s="172"/>
      <c r="Q401" s="172"/>
      <c r="R401" s="172"/>
    </row>
    <row r="402" ht="13.65" customHeight="1">
      <c r="A402" s="172"/>
      <c r="B402" s="172"/>
      <c r="C402" s="172"/>
      <c r="D402" s="172"/>
      <c r="E402" s="172"/>
      <c r="F402" s="172"/>
      <c r="G402" s="172"/>
      <c r="H402" s="172"/>
      <c r="I402" s="172"/>
      <c r="J402" s="172"/>
      <c r="K402" s="172"/>
      <c r="L402" s="172"/>
      <c r="M402" s="172"/>
      <c r="N402" s="172"/>
      <c r="O402" s="172"/>
      <c r="P402" s="172"/>
      <c r="Q402" s="172"/>
      <c r="R402" s="172"/>
    </row>
    <row r="403" ht="13.65" customHeight="1">
      <c r="A403" s="172"/>
      <c r="B403" s="172"/>
      <c r="C403" s="172"/>
      <c r="D403" s="172"/>
      <c r="E403" s="172"/>
      <c r="F403" s="172"/>
      <c r="G403" s="172"/>
      <c r="H403" s="172"/>
      <c r="I403" s="172"/>
      <c r="J403" s="172"/>
      <c r="K403" s="172"/>
      <c r="L403" s="172"/>
      <c r="M403" s="172"/>
      <c r="N403" s="172"/>
      <c r="O403" s="172"/>
      <c r="P403" s="172"/>
      <c r="Q403" s="172"/>
      <c r="R403" s="172"/>
    </row>
    <row r="404" ht="13.65" customHeight="1">
      <c r="A404" s="172"/>
      <c r="B404" s="172"/>
      <c r="C404" s="172"/>
      <c r="D404" s="172"/>
      <c r="E404" s="172"/>
      <c r="F404" s="172"/>
      <c r="G404" s="172"/>
      <c r="H404" s="172"/>
      <c r="I404" s="172"/>
      <c r="J404" s="172"/>
      <c r="K404" s="172"/>
      <c r="L404" s="172"/>
      <c r="M404" s="172"/>
      <c r="N404" s="172"/>
      <c r="O404" s="172"/>
      <c r="P404" s="172"/>
      <c r="Q404" s="172"/>
      <c r="R404" s="172"/>
    </row>
    <row r="405" ht="13.65" customHeight="1">
      <c r="A405" s="172"/>
      <c r="B405" s="172"/>
      <c r="C405" s="172"/>
      <c r="D405" s="172"/>
      <c r="E405" s="172"/>
      <c r="F405" s="172"/>
      <c r="G405" s="172"/>
      <c r="H405" s="172"/>
      <c r="I405" s="172"/>
      <c r="J405" s="172"/>
      <c r="K405" s="172"/>
      <c r="L405" s="172"/>
      <c r="M405" s="172"/>
      <c r="N405" s="172"/>
      <c r="O405" s="172"/>
      <c r="P405" s="172"/>
      <c r="Q405" s="172"/>
      <c r="R405" s="172"/>
    </row>
    <row r="406" ht="13.65" customHeight="1">
      <c r="A406" s="172"/>
      <c r="B406" s="172"/>
      <c r="C406" s="172"/>
      <c r="D406" s="172"/>
      <c r="E406" s="172"/>
      <c r="F406" s="172"/>
      <c r="G406" s="172"/>
      <c r="H406" s="172"/>
      <c r="I406" s="172"/>
      <c r="J406" s="172"/>
      <c r="K406" s="172"/>
      <c r="L406" s="172"/>
      <c r="M406" s="172"/>
      <c r="N406" s="172"/>
      <c r="O406" s="172"/>
      <c r="P406" s="172"/>
      <c r="Q406" s="172"/>
      <c r="R406" s="172"/>
    </row>
    <row r="407" ht="13.65" customHeight="1">
      <c r="A407" s="172"/>
      <c r="B407" s="172"/>
      <c r="C407" s="172"/>
      <c r="D407" s="172"/>
      <c r="E407" s="172"/>
      <c r="F407" s="172"/>
      <c r="G407" s="172"/>
      <c r="H407" s="172"/>
      <c r="I407" s="172"/>
      <c r="J407" s="172"/>
      <c r="K407" s="172"/>
      <c r="L407" s="172"/>
      <c r="M407" s="172"/>
      <c r="N407" s="172"/>
      <c r="O407" s="172"/>
      <c r="P407" s="172"/>
      <c r="Q407" s="172"/>
      <c r="R407" s="172"/>
    </row>
    <row r="408" ht="13.65" customHeight="1">
      <c r="A408" s="172"/>
      <c r="B408" s="172"/>
      <c r="C408" s="172"/>
      <c r="D408" s="172"/>
      <c r="E408" s="172"/>
      <c r="F408" s="172"/>
      <c r="G408" s="172"/>
      <c r="H408" s="172"/>
      <c r="I408" s="172"/>
      <c r="J408" s="172"/>
      <c r="K408" s="172"/>
      <c r="L408" s="172"/>
      <c r="M408" s="172"/>
      <c r="N408" s="172"/>
      <c r="O408" s="172"/>
      <c r="P408" s="172"/>
      <c r="Q408" s="172"/>
      <c r="R408" s="172"/>
    </row>
    <row r="409" ht="13.65" customHeight="1">
      <c r="A409" s="172"/>
      <c r="B409" s="172"/>
      <c r="C409" s="172"/>
      <c r="D409" s="172"/>
      <c r="E409" s="172"/>
      <c r="F409" s="172"/>
      <c r="G409" s="172"/>
      <c r="H409" s="172"/>
      <c r="I409" s="172"/>
      <c r="J409" s="172"/>
      <c r="K409" s="172"/>
      <c r="L409" s="172"/>
      <c r="M409" s="172"/>
      <c r="N409" s="172"/>
      <c r="O409" s="172"/>
      <c r="P409" s="172"/>
      <c r="Q409" s="172"/>
      <c r="R409" s="172"/>
    </row>
    <row r="410" ht="13.65" customHeight="1">
      <c r="A410" s="172"/>
      <c r="B410" s="172"/>
      <c r="C410" s="172"/>
      <c r="D410" s="172"/>
      <c r="E410" s="172"/>
      <c r="F410" s="172"/>
      <c r="G410" s="172"/>
      <c r="H410" s="172"/>
      <c r="I410" s="172"/>
      <c r="J410" s="172"/>
      <c r="K410" s="172"/>
      <c r="L410" s="172"/>
      <c r="M410" s="172"/>
      <c r="N410" s="172"/>
      <c r="O410" s="172"/>
      <c r="P410" s="172"/>
      <c r="Q410" s="172"/>
      <c r="R410" s="172"/>
    </row>
    <row r="411" ht="13.65" customHeight="1">
      <c r="A411" s="172"/>
      <c r="B411" s="172"/>
      <c r="C411" s="172"/>
      <c r="D411" s="172"/>
      <c r="E411" s="172"/>
      <c r="F411" s="172"/>
      <c r="G411" s="172"/>
      <c r="H411" s="172"/>
      <c r="I411" s="172"/>
      <c r="J411" s="172"/>
      <c r="K411" s="172"/>
      <c r="L411" s="172"/>
      <c r="M411" s="172"/>
      <c r="N411" s="172"/>
      <c r="O411" s="172"/>
      <c r="P411" s="172"/>
      <c r="Q411" s="172"/>
      <c r="R411" s="172"/>
    </row>
    <row r="412" ht="13.65" customHeight="1">
      <c r="A412" s="172"/>
      <c r="B412" s="172"/>
      <c r="C412" s="172"/>
      <c r="D412" s="172"/>
      <c r="E412" s="172"/>
      <c r="F412" s="172"/>
      <c r="G412" s="172"/>
      <c r="H412" s="172"/>
      <c r="I412" s="172"/>
      <c r="J412" s="172"/>
      <c r="K412" s="172"/>
      <c r="L412" s="172"/>
      <c r="M412" s="172"/>
      <c r="N412" s="172"/>
      <c r="O412" s="172"/>
      <c r="P412" s="172"/>
      <c r="Q412" s="172"/>
      <c r="R412" s="172"/>
    </row>
    <row r="413" ht="13.65" customHeight="1">
      <c r="A413" s="172"/>
      <c r="B413" s="172"/>
      <c r="C413" s="172"/>
      <c r="D413" s="172"/>
      <c r="E413" s="172"/>
      <c r="F413" s="172"/>
      <c r="G413" s="172"/>
      <c r="H413" s="172"/>
      <c r="I413" s="172"/>
      <c r="J413" s="172"/>
      <c r="K413" s="172"/>
      <c r="L413" s="172"/>
      <c r="M413" s="172"/>
      <c r="N413" s="172"/>
      <c r="O413" s="172"/>
      <c r="P413" s="172"/>
      <c r="Q413" s="172"/>
      <c r="R413" s="172"/>
    </row>
    <row r="414" ht="13.65" customHeight="1">
      <c r="A414" s="172"/>
      <c r="B414" s="172"/>
      <c r="C414" s="172"/>
      <c r="D414" s="172"/>
      <c r="E414" s="172"/>
      <c r="F414" s="172"/>
      <c r="G414" s="172"/>
      <c r="H414" s="172"/>
      <c r="I414" s="172"/>
      <c r="J414" s="172"/>
      <c r="K414" s="172"/>
      <c r="L414" s="172"/>
      <c r="M414" s="172"/>
      <c r="N414" s="172"/>
      <c r="O414" s="172"/>
      <c r="P414" s="172"/>
      <c r="Q414" s="172"/>
      <c r="R414" s="172"/>
    </row>
    <row r="415" ht="13.65" customHeight="1">
      <c r="A415" s="172"/>
      <c r="B415" s="172"/>
      <c r="C415" s="172"/>
      <c r="D415" s="172"/>
      <c r="E415" s="172"/>
      <c r="F415" s="172"/>
      <c r="G415" s="172"/>
      <c r="H415" s="172"/>
      <c r="I415" s="172"/>
      <c r="J415" s="172"/>
      <c r="K415" s="172"/>
      <c r="L415" s="172"/>
      <c r="M415" s="172"/>
      <c r="N415" s="172"/>
      <c r="O415" s="172"/>
      <c r="P415" s="172"/>
      <c r="Q415" s="172"/>
      <c r="R415" s="172"/>
    </row>
    <row r="416" ht="13.65" customHeight="1">
      <c r="A416" s="172"/>
      <c r="B416" s="172"/>
      <c r="C416" s="172"/>
      <c r="D416" s="172"/>
      <c r="E416" s="172"/>
      <c r="F416" s="172"/>
      <c r="G416" s="172"/>
      <c r="H416" s="172"/>
      <c r="I416" s="172"/>
      <c r="J416" s="172"/>
      <c r="K416" s="172"/>
      <c r="L416" s="172"/>
      <c r="M416" s="172"/>
      <c r="N416" s="172"/>
      <c r="O416" s="172"/>
      <c r="P416" s="172"/>
      <c r="Q416" s="172"/>
      <c r="R416" s="172"/>
    </row>
    <row r="417" ht="13.65" customHeight="1">
      <c r="A417" s="172"/>
      <c r="B417" s="172"/>
      <c r="C417" s="172"/>
      <c r="D417" s="172"/>
      <c r="E417" s="172"/>
      <c r="F417" s="172"/>
      <c r="G417" s="172"/>
      <c r="H417" s="172"/>
      <c r="I417" s="172"/>
      <c r="J417" s="172"/>
      <c r="K417" s="172"/>
      <c r="L417" s="172"/>
      <c r="M417" s="172"/>
      <c r="N417" s="172"/>
      <c r="O417" s="172"/>
      <c r="P417" s="172"/>
      <c r="Q417" s="172"/>
      <c r="R417" s="172"/>
    </row>
    <row r="418" ht="13.65" customHeight="1">
      <c r="A418" s="172"/>
      <c r="B418" s="172"/>
      <c r="C418" s="172"/>
      <c r="D418" s="172"/>
      <c r="E418" s="172"/>
      <c r="F418" s="172"/>
      <c r="G418" s="172"/>
      <c r="H418" s="172"/>
      <c r="I418" s="172"/>
      <c r="J418" s="172"/>
      <c r="K418" s="172"/>
      <c r="L418" s="172"/>
      <c r="M418" s="172"/>
      <c r="N418" s="172"/>
      <c r="O418" s="172"/>
      <c r="P418" s="172"/>
      <c r="Q418" s="172"/>
      <c r="R418" s="172"/>
    </row>
    <row r="419" ht="13.65" customHeight="1">
      <c r="A419" s="172"/>
      <c r="B419" s="172"/>
      <c r="C419" s="172"/>
      <c r="D419" s="172"/>
      <c r="E419" s="172"/>
      <c r="F419" s="172"/>
      <c r="G419" s="172"/>
      <c r="H419" s="172"/>
      <c r="I419" s="172"/>
      <c r="J419" s="172"/>
      <c r="K419" s="172"/>
      <c r="L419" s="172"/>
      <c r="M419" s="172"/>
      <c r="N419" s="172"/>
      <c r="O419" s="172"/>
      <c r="P419" s="172"/>
      <c r="Q419" s="172"/>
      <c r="R419" s="172"/>
    </row>
    <row r="420" ht="13.65" customHeight="1">
      <c r="A420" s="172"/>
      <c r="B420" s="172"/>
      <c r="C420" s="172"/>
      <c r="D420" s="172"/>
      <c r="E420" s="172"/>
      <c r="F420" s="172"/>
      <c r="G420" s="172"/>
      <c r="H420" s="172"/>
      <c r="I420" s="172"/>
      <c r="J420" s="172"/>
      <c r="K420" s="172"/>
      <c r="L420" s="172"/>
      <c r="M420" s="172"/>
      <c r="N420" s="172"/>
      <c r="O420" s="172"/>
      <c r="P420" s="172"/>
      <c r="Q420" s="172"/>
      <c r="R420" s="172"/>
    </row>
    <row r="421" ht="13.65" customHeight="1">
      <c r="A421" s="172"/>
      <c r="B421" s="172"/>
      <c r="C421" s="172"/>
      <c r="D421" s="172"/>
      <c r="E421" s="172"/>
      <c r="F421" s="172"/>
      <c r="G421" s="172"/>
      <c r="H421" s="172"/>
      <c r="I421" s="172"/>
      <c r="J421" s="172"/>
      <c r="K421" s="172"/>
      <c r="L421" s="172"/>
      <c r="M421" s="172"/>
      <c r="N421" s="172"/>
      <c r="O421" s="172"/>
      <c r="P421" s="172"/>
      <c r="Q421" s="172"/>
      <c r="R421" s="172"/>
    </row>
    <row r="422" ht="13.65" customHeight="1">
      <c r="A422" s="172"/>
      <c r="B422" s="172"/>
      <c r="C422" s="172"/>
      <c r="D422" s="172"/>
      <c r="E422" s="172"/>
      <c r="F422" s="172"/>
      <c r="G422" s="172"/>
      <c r="H422" s="172"/>
      <c r="I422" s="172"/>
      <c r="J422" s="172"/>
      <c r="K422" s="172"/>
      <c r="L422" s="172"/>
      <c r="M422" s="172"/>
      <c r="N422" s="172"/>
      <c r="O422" s="172"/>
      <c r="P422" s="172"/>
      <c r="Q422" s="172"/>
      <c r="R422" s="172"/>
    </row>
    <row r="423" ht="13.65" customHeight="1">
      <c r="A423" s="172"/>
      <c r="B423" s="172"/>
      <c r="C423" s="172"/>
      <c r="D423" s="172"/>
      <c r="E423" s="172"/>
      <c r="F423" s="172"/>
      <c r="G423" s="172"/>
      <c r="H423" s="172"/>
      <c r="I423" s="172"/>
      <c r="J423" s="172"/>
      <c r="K423" s="172"/>
      <c r="L423" s="172"/>
      <c r="M423" s="172"/>
      <c r="N423" s="172"/>
      <c r="O423" s="172"/>
      <c r="P423" s="172"/>
      <c r="Q423" s="172"/>
      <c r="R423" s="172"/>
    </row>
    <row r="424" ht="13.65" customHeight="1">
      <c r="A424" s="172"/>
      <c r="B424" s="172"/>
      <c r="C424" s="172"/>
      <c r="D424" s="172"/>
      <c r="E424" s="172"/>
      <c r="F424" s="172"/>
      <c r="G424" s="172"/>
      <c r="H424" s="172"/>
      <c r="I424" s="172"/>
      <c r="J424" s="172"/>
      <c r="K424" s="172"/>
      <c r="L424" s="172"/>
      <c r="M424" s="172"/>
      <c r="N424" s="172"/>
      <c r="O424" s="172"/>
      <c r="P424" s="172"/>
      <c r="Q424" s="172"/>
      <c r="R424" s="172"/>
    </row>
    <row r="425" ht="13.65" customHeight="1">
      <c r="A425" s="172"/>
      <c r="B425" s="172"/>
      <c r="C425" s="172"/>
      <c r="D425" s="172"/>
      <c r="E425" s="172"/>
      <c r="F425" s="172"/>
      <c r="G425" s="172"/>
      <c r="H425" s="172"/>
      <c r="I425" s="172"/>
      <c r="J425" s="172"/>
      <c r="K425" s="172"/>
      <c r="L425" s="172"/>
      <c r="M425" s="172"/>
      <c r="N425" s="172"/>
      <c r="O425" s="172"/>
      <c r="P425" s="172"/>
      <c r="Q425" s="172"/>
      <c r="R425" s="172"/>
    </row>
    <row r="426" ht="13.65" customHeight="1">
      <c r="A426" s="172"/>
      <c r="B426" s="172"/>
      <c r="C426" s="172"/>
      <c r="D426" s="172"/>
      <c r="E426" s="172"/>
      <c r="F426" s="172"/>
      <c r="G426" s="172"/>
      <c r="H426" s="172"/>
      <c r="I426" s="172"/>
      <c r="J426" s="172"/>
      <c r="K426" s="172"/>
      <c r="L426" s="172"/>
      <c r="M426" s="172"/>
      <c r="N426" s="172"/>
      <c r="O426" s="172"/>
      <c r="P426" s="172"/>
      <c r="Q426" s="172"/>
      <c r="R426" s="172"/>
    </row>
    <row r="427" ht="13.65" customHeight="1">
      <c r="A427" s="172"/>
      <c r="B427" s="172"/>
      <c r="C427" s="172"/>
      <c r="D427" s="172"/>
      <c r="E427" s="172"/>
      <c r="F427" s="172"/>
      <c r="G427" s="172"/>
      <c r="H427" s="172"/>
      <c r="I427" s="172"/>
      <c r="J427" s="172"/>
      <c r="K427" s="172"/>
      <c r="L427" s="172"/>
      <c r="M427" s="172"/>
      <c r="N427" s="172"/>
      <c r="O427" s="172"/>
      <c r="P427" s="172"/>
      <c r="Q427" s="172"/>
      <c r="R427" s="172"/>
    </row>
    <row r="428" ht="13.65" customHeight="1">
      <c r="A428" s="172"/>
      <c r="B428" s="172"/>
      <c r="C428" s="172"/>
      <c r="D428" s="172"/>
      <c r="E428" s="172"/>
      <c r="F428" s="172"/>
      <c r="G428" s="172"/>
      <c r="H428" s="172"/>
      <c r="I428" s="172"/>
      <c r="J428" s="172"/>
      <c r="K428" s="172"/>
      <c r="L428" s="172"/>
      <c r="M428" s="172"/>
      <c r="N428" s="172"/>
      <c r="O428" s="172"/>
      <c r="P428" s="172"/>
      <c r="Q428" s="172"/>
      <c r="R428" s="172"/>
    </row>
    <row r="429" ht="13.65" customHeight="1">
      <c r="A429" s="172"/>
      <c r="B429" s="172"/>
      <c r="C429" s="172"/>
      <c r="D429" s="172"/>
      <c r="E429" s="172"/>
      <c r="F429" s="172"/>
      <c r="G429" s="172"/>
      <c r="H429" s="172"/>
      <c r="I429" s="172"/>
      <c r="J429" s="172"/>
      <c r="K429" s="172"/>
      <c r="L429" s="172"/>
      <c r="M429" s="172"/>
      <c r="N429" s="172"/>
      <c r="O429" s="172"/>
      <c r="P429" s="172"/>
      <c r="Q429" s="172"/>
      <c r="R429" s="172"/>
    </row>
    <row r="430" ht="13.65" customHeight="1">
      <c r="A430" s="172"/>
      <c r="B430" s="172"/>
      <c r="C430" s="172"/>
      <c r="D430" s="172"/>
      <c r="E430" s="172"/>
      <c r="F430" s="172"/>
      <c r="G430" s="172"/>
      <c r="H430" s="172"/>
      <c r="I430" s="172"/>
      <c r="J430" s="172"/>
      <c r="K430" s="172"/>
      <c r="L430" s="172"/>
      <c r="M430" s="172"/>
      <c r="N430" s="172"/>
      <c r="O430" s="172"/>
      <c r="P430" s="172"/>
      <c r="Q430" s="172"/>
      <c r="R430" s="172"/>
    </row>
    <row r="431" ht="13.65" customHeight="1">
      <c r="A431" s="172"/>
      <c r="B431" s="172"/>
      <c r="C431" s="172"/>
      <c r="D431" s="172"/>
      <c r="E431" s="172"/>
      <c r="F431" s="172"/>
      <c r="G431" s="172"/>
      <c r="H431" s="172"/>
      <c r="I431" s="172"/>
      <c r="J431" s="172"/>
      <c r="K431" s="172"/>
      <c r="L431" s="172"/>
      <c r="M431" s="172"/>
      <c r="N431" s="172"/>
      <c r="O431" s="172"/>
      <c r="P431" s="172"/>
      <c r="Q431" s="172"/>
      <c r="R431" s="172"/>
    </row>
    <row r="432" ht="13.65" customHeight="1">
      <c r="A432" s="172"/>
      <c r="B432" s="172"/>
      <c r="C432" s="172"/>
      <c r="D432" s="172"/>
      <c r="E432" s="172"/>
      <c r="F432" s="172"/>
      <c r="G432" s="172"/>
      <c r="H432" s="172"/>
      <c r="I432" s="172"/>
      <c r="J432" s="172"/>
      <c r="K432" s="172"/>
      <c r="L432" s="172"/>
      <c r="M432" s="172"/>
      <c r="N432" s="172"/>
      <c r="O432" s="172"/>
      <c r="P432" s="172"/>
      <c r="Q432" s="172"/>
      <c r="R432" s="172"/>
    </row>
    <row r="433" ht="13.65" customHeight="1">
      <c r="A433" s="172"/>
      <c r="B433" s="172"/>
      <c r="C433" s="172"/>
      <c r="D433" s="172"/>
      <c r="E433" s="172"/>
      <c r="F433" s="172"/>
      <c r="G433" s="172"/>
      <c r="H433" s="172"/>
      <c r="I433" s="172"/>
      <c r="J433" s="172"/>
      <c r="K433" s="172"/>
      <c r="L433" s="172"/>
      <c r="M433" s="172"/>
      <c r="N433" s="172"/>
      <c r="O433" s="172"/>
      <c r="P433" s="172"/>
      <c r="Q433" s="172"/>
      <c r="R433" s="172"/>
    </row>
    <row r="434" ht="13.65" customHeight="1">
      <c r="A434" s="172"/>
      <c r="B434" s="172"/>
      <c r="C434" s="172"/>
      <c r="D434" s="172"/>
      <c r="E434" s="172"/>
      <c r="F434" s="172"/>
      <c r="G434" s="172"/>
      <c r="H434" s="172"/>
      <c r="I434" s="172"/>
      <c r="J434" s="172"/>
      <c r="K434" s="172"/>
      <c r="L434" s="172"/>
      <c r="M434" s="172"/>
      <c r="N434" s="172"/>
      <c r="O434" s="172"/>
      <c r="P434" s="172"/>
      <c r="Q434" s="172"/>
      <c r="R434" s="172"/>
    </row>
    <row r="435" ht="13.65" customHeight="1">
      <c r="A435" s="172"/>
      <c r="B435" s="172"/>
      <c r="C435" s="172"/>
      <c r="D435" s="172"/>
      <c r="E435" s="172"/>
      <c r="F435" s="172"/>
      <c r="G435" s="172"/>
      <c r="H435" s="172"/>
      <c r="I435" s="172"/>
      <c r="J435" s="172"/>
      <c r="K435" s="172"/>
      <c r="L435" s="172"/>
      <c r="M435" s="172"/>
      <c r="N435" s="172"/>
      <c r="O435" s="172"/>
      <c r="P435" s="172"/>
      <c r="Q435" s="172"/>
      <c r="R435" s="172"/>
    </row>
    <row r="436" ht="13.65" customHeight="1">
      <c r="A436" s="172"/>
      <c r="B436" s="172"/>
      <c r="C436" s="172"/>
      <c r="D436" s="172"/>
      <c r="E436" s="172"/>
      <c r="F436" s="172"/>
      <c r="G436" s="172"/>
      <c r="H436" s="172"/>
      <c r="I436" s="172"/>
      <c r="J436" s="172"/>
      <c r="K436" s="172"/>
      <c r="L436" s="172"/>
      <c r="M436" s="172"/>
      <c r="N436" s="172"/>
      <c r="O436" s="172"/>
      <c r="P436" s="172"/>
      <c r="Q436" s="172"/>
      <c r="R436" s="172"/>
    </row>
    <row r="437" ht="13.65" customHeight="1">
      <c r="A437" s="172"/>
      <c r="B437" s="172"/>
      <c r="C437" s="172"/>
      <c r="D437" s="172"/>
      <c r="E437" s="172"/>
      <c r="F437" s="172"/>
      <c r="G437" s="172"/>
      <c r="H437" s="172"/>
      <c r="I437" s="172"/>
      <c r="J437" s="172"/>
      <c r="K437" s="172"/>
      <c r="L437" s="172"/>
      <c r="M437" s="172"/>
      <c r="N437" s="172"/>
      <c r="O437" s="172"/>
      <c r="P437" s="172"/>
      <c r="Q437" s="172"/>
      <c r="R437" s="172"/>
    </row>
    <row r="438" ht="13.65" customHeight="1">
      <c r="A438" s="172"/>
      <c r="B438" s="172"/>
      <c r="C438" s="172"/>
      <c r="D438" s="172"/>
      <c r="E438" s="172"/>
      <c r="F438" s="172"/>
      <c r="G438" s="172"/>
      <c r="H438" s="172"/>
      <c r="I438" s="172"/>
      <c r="J438" s="172"/>
      <c r="K438" s="172"/>
      <c r="L438" s="172"/>
      <c r="M438" s="172"/>
      <c r="N438" s="172"/>
      <c r="O438" s="172"/>
      <c r="P438" s="172"/>
      <c r="Q438" s="172"/>
      <c r="R438" s="172"/>
    </row>
    <row r="439" ht="13.65" customHeight="1">
      <c r="A439" s="172"/>
      <c r="B439" s="172"/>
      <c r="C439" s="172"/>
      <c r="D439" s="172"/>
      <c r="E439" s="172"/>
      <c r="F439" s="172"/>
      <c r="G439" s="172"/>
      <c r="H439" s="172"/>
      <c r="I439" s="172"/>
      <c r="J439" s="172"/>
      <c r="K439" s="172"/>
      <c r="L439" s="172"/>
      <c r="M439" s="172"/>
      <c r="N439" s="172"/>
      <c r="O439" s="172"/>
      <c r="P439" s="172"/>
      <c r="Q439" s="172"/>
      <c r="R439" s="172"/>
    </row>
    <row r="440" ht="13.65" customHeight="1">
      <c r="A440" s="172"/>
      <c r="B440" s="172"/>
      <c r="C440" s="172"/>
      <c r="D440" s="172"/>
      <c r="E440" s="172"/>
      <c r="F440" s="172"/>
      <c r="G440" s="172"/>
      <c r="H440" s="172"/>
      <c r="I440" s="172"/>
      <c r="J440" s="172"/>
      <c r="K440" s="172"/>
      <c r="L440" s="172"/>
      <c r="M440" s="172"/>
      <c r="N440" s="172"/>
      <c r="O440" s="172"/>
      <c r="P440" s="172"/>
      <c r="Q440" s="172"/>
      <c r="R440" s="172"/>
    </row>
    <row r="441" ht="13.65" customHeight="1">
      <c r="A441" s="172"/>
      <c r="B441" s="172"/>
      <c r="C441" s="172"/>
      <c r="D441" s="172"/>
      <c r="E441" s="172"/>
      <c r="F441" s="172"/>
      <c r="G441" s="172"/>
      <c r="H441" s="172"/>
      <c r="I441" s="172"/>
      <c r="J441" s="172"/>
      <c r="K441" s="172"/>
      <c r="L441" s="172"/>
      <c r="M441" s="172"/>
      <c r="N441" s="172"/>
      <c r="O441" s="172"/>
      <c r="P441" s="172"/>
      <c r="Q441" s="172"/>
      <c r="R441" s="172"/>
    </row>
    <row r="442" ht="13.65" customHeight="1">
      <c r="A442" s="172"/>
      <c r="B442" s="172"/>
      <c r="C442" s="172"/>
      <c r="D442" s="172"/>
      <c r="E442" s="172"/>
      <c r="F442" s="172"/>
      <c r="G442" s="172"/>
      <c r="H442" s="172"/>
      <c r="I442" s="172"/>
      <c r="J442" s="172"/>
      <c r="K442" s="172"/>
      <c r="L442" s="172"/>
      <c r="M442" s="172"/>
      <c r="N442" s="172"/>
      <c r="O442" s="172"/>
      <c r="P442" s="172"/>
      <c r="Q442" s="172"/>
      <c r="R442" s="172"/>
    </row>
    <row r="443" ht="13.65" customHeight="1">
      <c r="A443" s="172"/>
      <c r="B443" s="172"/>
      <c r="C443" s="172"/>
      <c r="D443" s="172"/>
      <c r="E443" s="172"/>
      <c r="F443" s="172"/>
      <c r="G443" s="172"/>
      <c r="H443" s="172"/>
      <c r="I443" s="172"/>
      <c r="J443" s="172"/>
      <c r="K443" s="172"/>
      <c r="L443" s="172"/>
      <c r="M443" s="172"/>
      <c r="N443" s="172"/>
      <c r="O443" s="172"/>
      <c r="P443" s="172"/>
      <c r="Q443" s="172"/>
      <c r="R443" s="172"/>
    </row>
    <row r="444" ht="13.65" customHeight="1">
      <c r="A444" s="172"/>
      <c r="B444" s="172"/>
      <c r="C444" s="172"/>
      <c r="D444" s="172"/>
      <c r="E444" s="172"/>
      <c r="F444" s="172"/>
      <c r="G444" s="172"/>
      <c r="H444" s="172"/>
      <c r="I444" s="172"/>
      <c r="J444" s="172"/>
      <c r="K444" s="172"/>
      <c r="L444" s="172"/>
      <c r="M444" s="172"/>
      <c r="N444" s="172"/>
      <c r="O444" s="172"/>
      <c r="P444" s="172"/>
      <c r="Q444" s="172"/>
      <c r="R444" s="172"/>
    </row>
    <row r="445" ht="13.65" customHeight="1">
      <c r="A445" s="172"/>
      <c r="B445" s="172"/>
      <c r="C445" s="172"/>
      <c r="D445" s="172"/>
      <c r="E445" s="172"/>
      <c r="F445" s="172"/>
      <c r="G445" s="172"/>
      <c r="H445" s="172"/>
      <c r="I445" s="172"/>
      <c r="J445" s="172"/>
      <c r="K445" s="172"/>
      <c r="L445" s="172"/>
      <c r="M445" s="172"/>
      <c r="N445" s="172"/>
      <c r="O445" s="172"/>
      <c r="P445" s="172"/>
      <c r="Q445" s="172"/>
      <c r="R445" s="172"/>
    </row>
    <row r="446" ht="13.65" customHeight="1">
      <c r="A446" s="172"/>
      <c r="B446" s="172"/>
      <c r="C446" s="172"/>
      <c r="D446" s="172"/>
      <c r="E446" s="172"/>
      <c r="F446" s="172"/>
      <c r="G446" s="172"/>
      <c r="H446" s="172"/>
      <c r="I446" s="172"/>
      <c r="J446" s="172"/>
      <c r="K446" s="172"/>
      <c r="L446" s="172"/>
      <c r="M446" s="172"/>
      <c r="N446" s="172"/>
      <c r="O446" s="172"/>
      <c r="P446" s="172"/>
      <c r="Q446" s="172"/>
      <c r="R446" s="172"/>
    </row>
    <row r="447" ht="13.65" customHeight="1">
      <c r="A447" s="172"/>
      <c r="B447" s="172"/>
      <c r="C447" s="172"/>
      <c r="D447" s="172"/>
      <c r="E447" s="172"/>
      <c r="F447" s="172"/>
      <c r="G447" s="172"/>
      <c r="H447" s="172"/>
      <c r="I447" s="172"/>
      <c r="J447" s="172"/>
      <c r="K447" s="172"/>
      <c r="L447" s="172"/>
      <c r="M447" s="172"/>
      <c r="N447" s="172"/>
      <c r="O447" s="172"/>
      <c r="P447" s="172"/>
      <c r="Q447" s="172"/>
      <c r="R447" s="172"/>
    </row>
    <row r="448" ht="13.65" customHeight="1">
      <c r="A448" s="172"/>
      <c r="B448" s="172"/>
      <c r="C448" s="172"/>
      <c r="D448" s="172"/>
      <c r="E448" s="172"/>
      <c r="F448" s="172"/>
      <c r="G448" s="172"/>
      <c r="H448" s="172"/>
      <c r="I448" s="172"/>
      <c r="J448" s="172"/>
      <c r="K448" s="172"/>
      <c r="L448" s="172"/>
      <c r="M448" s="172"/>
      <c r="N448" s="172"/>
      <c r="O448" s="172"/>
      <c r="P448" s="172"/>
      <c r="Q448" s="172"/>
      <c r="R448" s="172"/>
    </row>
    <row r="449" ht="13.65" customHeight="1">
      <c r="A449" s="172"/>
      <c r="B449" s="172"/>
      <c r="C449" s="172"/>
      <c r="D449" s="172"/>
      <c r="E449" s="172"/>
      <c r="F449" s="172"/>
      <c r="G449" s="172"/>
      <c r="H449" s="172"/>
      <c r="I449" s="172"/>
      <c r="J449" s="172"/>
      <c r="K449" s="172"/>
      <c r="L449" s="172"/>
      <c r="M449" s="172"/>
      <c r="N449" s="172"/>
      <c r="O449" s="172"/>
      <c r="P449" s="172"/>
      <c r="Q449" s="172"/>
      <c r="R449" s="172"/>
    </row>
    <row r="450" ht="13.65" customHeight="1">
      <c r="A450" s="172"/>
      <c r="B450" s="172"/>
      <c r="C450" s="172"/>
      <c r="D450" s="172"/>
      <c r="E450" s="172"/>
      <c r="F450" s="172"/>
      <c r="G450" s="172"/>
      <c r="H450" s="172"/>
      <c r="I450" s="172"/>
      <c r="J450" s="172"/>
      <c r="K450" s="172"/>
      <c r="L450" s="172"/>
      <c r="M450" s="172"/>
      <c r="N450" s="172"/>
      <c r="O450" s="172"/>
      <c r="P450" s="172"/>
      <c r="Q450" s="172"/>
      <c r="R450" s="172"/>
    </row>
    <row r="451" ht="13.65" customHeight="1">
      <c r="A451" s="172"/>
      <c r="B451" s="172"/>
      <c r="C451" s="172"/>
      <c r="D451" s="172"/>
      <c r="E451" s="172"/>
      <c r="F451" s="172"/>
      <c r="G451" s="172"/>
      <c r="H451" s="172"/>
      <c r="I451" s="172"/>
      <c r="J451" s="172"/>
      <c r="K451" s="172"/>
      <c r="L451" s="172"/>
      <c r="M451" s="172"/>
      <c r="N451" s="172"/>
      <c r="O451" s="172"/>
      <c r="P451" s="172"/>
      <c r="Q451" s="172"/>
      <c r="R451" s="172"/>
    </row>
    <row r="452" ht="13.65" customHeight="1">
      <c r="A452" s="172"/>
      <c r="B452" s="172"/>
      <c r="C452" s="172"/>
      <c r="D452" s="172"/>
      <c r="E452" s="172"/>
      <c r="F452" s="172"/>
      <c r="G452" s="172"/>
      <c r="H452" s="172"/>
      <c r="I452" s="172"/>
      <c r="J452" s="172"/>
      <c r="K452" s="172"/>
      <c r="L452" s="172"/>
      <c r="M452" s="172"/>
      <c r="N452" s="172"/>
      <c r="O452" s="172"/>
      <c r="P452" s="172"/>
      <c r="Q452" s="172"/>
      <c r="R452" s="172"/>
    </row>
    <row r="453" ht="13.65" customHeight="1">
      <c r="A453" s="172"/>
      <c r="B453" s="172"/>
      <c r="C453" s="172"/>
      <c r="D453" s="172"/>
      <c r="E453" s="172"/>
      <c r="F453" s="172"/>
      <c r="G453" s="172"/>
      <c r="H453" s="172"/>
      <c r="I453" s="172"/>
      <c r="J453" s="172"/>
      <c r="K453" s="172"/>
      <c r="L453" s="172"/>
      <c r="M453" s="172"/>
      <c r="N453" s="172"/>
      <c r="O453" s="172"/>
      <c r="P453" s="172"/>
      <c r="Q453" s="172"/>
      <c r="R453" s="172"/>
    </row>
    <row r="454" ht="13.65" customHeight="1">
      <c r="A454" s="172"/>
      <c r="B454" s="172"/>
      <c r="C454" s="172"/>
      <c r="D454" s="172"/>
      <c r="E454" s="172"/>
      <c r="F454" s="172"/>
      <c r="G454" s="172"/>
      <c r="H454" s="172"/>
      <c r="I454" s="172"/>
      <c r="J454" s="172"/>
      <c r="K454" s="172"/>
      <c r="L454" s="172"/>
      <c r="M454" s="172"/>
      <c r="N454" s="172"/>
      <c r="O454" s="172"/>
      <c r="P454" s="172"/>
      <c r="Q454" s="172"/>
      <c r="R454" s="172"/>
    </row>
    <row r="455" ht="13.65" customHeight="1">
      <c r="A455" s="172"/>
      <c r="B455" s="172"/>
      <c r="C455" s="172"/>
      <c r="D455" s="172"/>
      <c r="E455" s="172"/>
      <c r="F455" s="172"/>
      <c r="G455" s="172"/>
      <c r="H455" s="172"/>
      <c r="I455" s="172"/>
      <c r="J455" s="172"/>
      <c r="K455" s="172"/>
      <c r="L455" s="172"/>
      <c r="M455" s="172"/>
      <c r="N455" s="172"/>
      <c r="O455" s="172"/>
      <c r="P455" s="172"/>
      <c r="Q455" s="172"/>
      <c r="R455" s="172"/>
    </row>
    <row r="456" ht="13.65" customHeight="1">
      <c r="A456" s="172"/>
      <c r="B456" s="172"/>
      <c r="C456" s="172"/>
      <c r="D456" s="172"/>
      <c r="E456" s="172"/>
      <c r="F456" s="172"/>
      <c r="G456" s="172"/>
      <c r="H456" s="172"/>
      <c r="I456" s="172"/>
      <c r="J456" s="172"/>
      <c r="K456" s="172"/>
      <c r="L456" s="172"/>
      <c r="M456" s="172"/>
      <c r="N456" s="172"/>
      <c r="O456" s="172"/>
      <c r="P456" s="172"/>
      <c r="Q456" s="172"/>
      <c r="R456" s="172"/>
    </row>
    <row r="457" ht="13.65" customHeight="1">
      <c r="A457" s="172"/>
      <c r="B457" s="172"/>
      <c r="C457" s="172"/>
      <c r="D457" s="172"/>
      <c r="E457" s="172"/>
      <c r="F457" s="172"/>
      <c r="G457" s="172"/>
      <c r="H457" s="172"/>
      <c r="I457" s="172"/>
      <c r="J457" s="172"/>
      <c r="K457" s="172"/>
      <c r="L457" s="172"/>
      <c r="M457" s="172"/>
      <c r="N457" s="172"/>
      <c r="O457" s="172"/>
      <c r="P457" s="172"/>
      <c r="Q457" s="172"/>
      <c r="R457" s="172"/>
    </row>
    <row r="458" ht="13.65" customHeight="1">
      <c r="A458" s="172"/>
      <c r="B458" s="172"/>
      <c r="C458" s="172"/>
      <c r="D458" s="172"/>
      <c r="E458" s="172"/>
      <c r="F458" s="172"/>
      <c r="G458" s="172"/>
      <c r="H458" s="172"/>
      <c r="I458" s="172"/>
      <c r="J458" s="172"/>
      <c r="K458" s="172"/>
      <c r="L458" s="172"/>
      <c r="M458" s="172"/>
      <c r="N458" s="172"/>
      <c r="O458" s="172"/>
      <c r="P458" s="172"/>
      <c r="Q458" s="172"/>
      <c r="R458" s="172"/>
    </row>
    <row r="459" ht="13.65" customHeight="1">
      <c r="A459" s="172"/>
      <c r="B459" s="172"/>
      <c r="C459" s="172"/>
      <c r="D459" s="172"/>
      <c r="E459" s="172"/>
      <c r="F459" s="172"/>
      <c r="G459" s="172"/>
      <c r="H459" s="172"/>
      <c r="I459" s="172"/>
      <c r="J459" s="172"/>
      <c r="K459" s="172"/>
      <c r="L459" s="172"/>
      <c r="M459" s="172"/>
      <c r="N459" s="172"/>
      <c r="O459" s="172"/>
      <c r="P459" s="172"/>
      <c r="Q459" s="172"/>
      <c r="R459" s="172"/>
    </row>
    <row r="460" ht="13.65" customHeight="1">
      <c r="A460" s="172"/>
      <c r="B460" s="172"/>
      <c r="C460" s="172"/>
      <c r="D460" s="172"/>
      <c r="E460" s="172"/>
      <c r="F460" s="172"/>
      <c r="G460" s="172"/>
      <c r="H460" s="172"/>
      <c r="I460" s="172"/>
      <c r="J460" s="172"/>
      <c r="K460" s="172"/>
      <c r="L460" s="172"/>
      <c r="M460" s="172"/>
      <c r="N460" s="172"/>
      <c r="O460" s="172"/>
      <c r="P460" s="172"/>
      <c r="Q460" s="172"/>
      <c r="R460" s="172"/>
    </row>
    <row r="461" ht="13.65" customHeight="1">
      <c r="A461" s="172"/>
      <c r="B461" s="172"/>
      <c r="C461" s="172"/>
      <c r="D461" s="172"/>
      <c r="E461" s="172"/>
      <c r="F461" s="172"/>
      <c r="G461" s="172"/>
      <c r="H461" s="172"/>
      <c r="I461" s="172"/>
      <c r="J461" s="172"/>
      <c r="K461" s="172"/>
      <c r="L461" s="172"/>
      <c r="M461" s="172"/>
      <c r="N461" s="172"/>
      <c r="O461" s="172"/>
      <c r="P461" s="172"/>
      <c r="Q461" s="172"/>
      <c r="R461" s="172"/>
    </row>
    <row r="462" ht="13.65" customHeight="1">
      <c r="A462" s="172"/>
      <c r="B462" s="172"/>
      <c r="C462" s="172"/>
      <c r="D462" s="172"/>
      <c r="E462" s="172"/>
      <c r="F462" s="172"/>
      <c r="G462" s="172"/>
      <c r="H462" s="172"/>
      <c r="I462" s="172"/>
      <c r="J462" s="172"/>
      <c r="K462" s="172"/>
      <c r="L462" s="172"/>
      <c r="M462" s="172"/>
      <c r="N462" s="172"/>
      <c r="O462" s="172"/>
      <c r="P462" s="172"/>
      <c r="Q462" s="172"/>
      <c r="R462" s="172"/>
    </row>
    <row r="463" ht="13.65" customHeight="1">
      <c r="A463" s="172"/>
      <c r="B463" s="172"/>
      <c r="C463" s="172"/>
      <c r="D463" s="172"/>
      <c r="E463" s="172"/>
      <c r="F463" s="172"/>
      <c r="G463" s="172"/>
      <c r="H463" s="172"/>
      <c r="I463" s="172"/>
      <c r="J463" s="172"/>
      <c r="K463" s="172"/>
      <c r="L463" s="172"/>
      <c r="M463" s="172"/>
      <c r="N463" s="172"/>
      <c r="O463" s="172"/>
      <c r="P463" s="172"/>
      <c r="Q463" s="172"/>
      <c r="R463" s="172"/>
    </row>
    <row r="464" ht="13.65" customHeight="1">
      <c r="A464" s="172"/>
      <c r="B464" s="172"/>
      <c r="C464" s="172"/>
      <c r="D464" s="172"/>
      <c r="E464" s="172"/>
      <c r="F464" s="172"/>
      <c r="G464" s="172"/>
      <c r="H464" s="172"/>
      <c r="I464" s="172"/>
      <c r="J464" s="172"/>
      <c r="K464" s="172"/>
      <c r="L464" s="172"/>
      <c r="M464" s="172"/>
      <c r="N464" s="172"/>
      <c r="O464" s="172"/>
      <c r="P464" s="172"/>
      <c r="Q464" s="172"/>
      <c r="R464" s="172"/>
    </row>
    <row r="465" ht="13.65" customHeight="1">
      <c r="A465" s="172"/>
      <c r="B465" s="172"/>
      <c r="C465" s="172"/>
      <c r="D465" s="172"/>
      <c r="E465" s="172"/>
      <c r="F465" s="172"/>
      <c r="G465" s="172"/>
      <c r="H465" s="172"/>
      <c r="I465" s="172"/>
      <c r="J465" s="172"/>
      <c r="K465" s="172"/>
      <c r="L465" s="172"/>
      <c r="M465" s="172"/>
      <c r="N465" s="172"/>
      <c r="O465" s="172"/>
      <c r="P465" s="172"/>
      <c r="Q465" s="172"/>
      <c r="R465" s="172"/>
    </row>
    <row r="466" ht="13.65" customHeight="1">
      <c r="A466" s="172"/>
      <c r="B466" s="172"/>
      <c r="C466" s="172"/>
      <c r="D466" s="172"/>
      <c r="E466" s="172"/>
      <c r="F466" s="172"/>
      <c r="G466" s="172"/>
      <c r="H466" s="172"/>
      <c r="I466" s="172"/>
      <c r="J466" s="172"/>
      <c r="K466" s="172"/>
      <c r="L466" s="172"/>
      <c r="M466" s="172"/>
      <c r="N466" s="172"/>
      <c r="O466" s="172"/>
      <c r="P466" s="172"/>
      <c r="Q466" s="172"/>
      <c r="R466" s="172"/>
    </row>
    <row r="467" ht="13.65" customHeight="1">
      <c r="A467" s="172"/>
      <c r="B467" s="172"/>
      <c r="C467" s="172"/>
      <c r="D467" s="172"/>
      <c r="E467" s="172"/>
      <c r="F467" s="172"/>
      <c r="G467" s="172"/>
      <c r="H467" s="172"/>
      <c r="I467" s="172"/>
      <c r="J467" s="172"/>
      <c r="K467" s="172"/>
      <c r="L467" s="172"/>
      <c r="M467" s="172"/>
      <c r="N467" s="172"/>
      <c r="O467" s="172"/>
      <c r="P467" s="172"/>
      <c r="Q467" s="172"/>
      <c r="R467" s="172"/>
    </row>
    <row r="468" ht="13.65" customHeight="1">
      <c r="A468" s="172"/>
      <c r="B468" s="172"/>
      <c r="C468" s="172"/>
      <c r="D468" s="172"/>
      <c r="E468" s="172"/>
      <c r="F468" s="172"/>
      <c r="G468" s="172"/>
      <c r="H468" s="172"/>
      <c r="I468" s="172"/>
      <c r="J468" s="172"/>
      <c r="K468" s="172"/>
      <c r="L468" s="172"/>
      <c r="M468" s="172"/>
      <c r="N468" s="172"/>
      <c r="O468" s="172"/>
      <c r="P468" s="172"/>
      <c r="Q468" s="172"/>
      <c r="R468" s="172"/>
    </row>
    <row r="469" ht="13.65" customHeight="1">
      <c r="A469" s="172"/>
      <c r="B469" s="172"/>
      <c r="C469" s="172"/>
      <c r="D469" s="172"/>
      <c r="E469" s="172"/>
      <c r="F469" s="172"/>
      <c r="G469" s="172"/>
      <c r="H469" s="172"/>
      <c r="I469" s="172"/>
      <c r="J469" s="172"/>
      <c r="K469" s="172"/>
      <c r="L469" s="172"/>
      <c r="M469" s="172"/>
      <c r="N469" s="172"/>
      <c r="O469" s="172"/>
      <c r="P469" s="172"/>
      <c r="Q469" s="172"/>
      <c r="R469" s="172"/>
    </row>
    <row r="470" ht="13.65" customHeight="1">
      <c r="A470" s="172"/>
      <c r="B470" s="172"/>
      <c r="C470" s="172"/>
      <c r="D470" s="172"/>
      <c r="E470" s="172"/>
      <c r="F470" s="172"/>
      <c r="G470" s="172"/>
      <c r="H470" s="172"/>
      <c r="I470" s="172"/>
      <c r="J470" s="172"/>
      <c r="K470" s="172"/>
      <c r="L470" s="172"/>
      <c r="M470" s="172"/>
      <c r="N470" s="172"/>
      <c r="O470" s="172"/>
      <c r="P470" s="172"/>
      <c r="Q470" s="172"/>
      <c r="R470" s="172"/>
    </row>
    <row r="471" ht="13.65" customHeight="1">
      <c r="A471" s="172"/>
      <c r="B471" s="172"/>
      <c r="C471" s="172"/>
      <c r="D471" s="172"/>
      <c r="E471" s="172"/>
      <c r="F471" s="172"/>
      <c r="G471" s="172"/>
      <c r="H471" s="172"/>
      <c r="I471" s="172"/>
      <c r="J471" s="172"/>
      <c r="K471" s="172"/>
      <c r="L471" s="172"/>
      <c r="M471" s="172"/>
      <c r="N471" s="172"/>
      <c r="O471" s="172"/>
      <c r="P471" s="172"/>
      <c r="Q471" s="172"/>
      <c r="R471" s="172"/>
    </row>
    <row r="472" ht="13.65" customHeight="1">
      <c r="A472" s="172"/>
      <c r="B472" s="172"/>
      <c r="C472" s="172"/>
      <c r="D472" s="172"/>
      <c r="E472" s="172"/>
      <c r="F472" s="172"/>
      <c r="G472" s="172"/>
      <c r="H472" s="172"/>
      <c r="I472" s="172"/>
      <c r="J472" s="172"/>
      <c r="K472" s="172"/>
      <c r="L472" s="172"/>
      <c r="M472" s="172"/>
      <c r="N472" s="172"/>
      <c r="O472" s="172"/>
      <c r="P472" s="172"/>
      <c r="Q472" s="172"/>
      <c r="R472" s="172"/>
    </row>
    <row r="473" ht="13.65" customHeight="1">
      <c r="A473" s="172"/>
      <c r="B473" s="172"/>
      <c r="C473" s="172"/>
      <c r="D473" s="172"/>
      <c r="E473" s="172"/>
      <c r="F473" s="172"/>
      <c r="G473" s="172"/>
      <c r="H473" s="172"/>
      <c r="I473" s="172"/>
      <c r="J473" s="172"/>
      <c r="K473" s="172"/>
      <c r="L473" s="172"/>
      <c r="M473" s="172"/>
      <c r="N473" s="172"/>
      <c r="O473" s="172"/>
      <c r="P473" s="172"/>
      <c r="Q473" s="172"/>
      <c r="R473" s="172"/>
    </row>
    <row r="474" ht="13.65" customHeight="1">
      <c r="A474" s="172"/>
      <c r="B474" s="172"/>
      <c r="C474" s="172"/>
      <c r="D474" s="172"/>
      <c r="E474" s="172"/>
      <c r="F474" s="172"/>
      <c r="G474" s="172"/>
      <c r="H474" s="172"/>
      <c r="I474" s="172"/>
      <c r="J474" s="172"/>
      <c r="K474" s="172"/>
      <c r="L474" s="172"/>
      <c r="M474" s="172"/>
      <c r="N474" s="172"/>
      <c r="O474" s="172"/>
      <c r="P474" s="172"/>
      <c r="Q474" s="172"/>
      <c r="R474" s="172"/>
    </row>
    <row r="475" ht="13.65" customHeight="1">
      <c r="A475" s="172"/>
      <c r="B475" s="172"/>
      <c r="C475" s="172"/>
      <c r="D475" s="172"/>
      <c r="E475" s="172"/>
      <c r="F475" s="172"/>
      <c r="G475" s="172"/>
      <c r="H475" s="172"/>
      <c r="I475" s="172"/>
      <c r="J475" s="172"/>
      <c r="K475" s="172"/>
      <c r="L475" s="172"/>
      <c r="M475" s="172"/>
      <c r="N475" s="172"/>
      <c r="O475" s="172"/>
      <c r="P475" s="172"/>
      <c r="Q475" s="172"/>
      <c r="R475" s="172"/>
    </row>
    <row r="476" ht="13.65" customHeight="1">
      <c r="A476" s="172"/>
      <c r="B476" s="172"/>
      <c r="C476" s="172"/>
      <c r="D476" s="172"/>
      <c r="E476" s="172"/>
      <c r="F476" s="172"/>
      <c r="G476" s="172"/>
      <c r="H476" s="172"/>
      <c r="I476" s="172"/>
      <c r="J476" s="172"/>
      <c r="K476" s="172"/>
      <c r="L476" s="172"/>
      <c r="M476" s="172"/>
      <c r="N476" s="172"/>
      <c r="O476" s="172"/>
      <c r="P476" s="172"/>
      <c r="Q476" s="172"/>
      <c r="R476" s="172"/>
    </row>
    <row r="477" ht="13.65" customHeight="1">
      <c r="A477" s="172"/>
      <c r="B477" s="172"/>
      <c r="C477" s="172"/>
      <c r="D477" s="172"/>
      <c r="E477" s="172"/>
      <c r="F477" s="172"/>
      <c r="G477" s="172"/>
      <c r="H477" s="172"/>
      <c r="I477" s="172"/>
      <c r="J477" s="172"/>
      <c r="K477" s="172"/>
      <c r="L477" s="172"/>
      <c r="M477" s="172"/>
      <c r="N477" s="172"/>
      <c r="O477" s="172"/>
      <c r="P477" s="172"/>
      <c r="Q477" s="172"/>
      <c r="R477" s="172"/>
    </row>
    <row r="478" ht="13.65" customHeight="1">
      <c r="A478" s="172"/>
      <c r="B478" s="172"/>
      <c r="C478" s="172"/>
      <c r="D478" s="172"/>
      <c r="E478" s="172"/>
      <c r="F478" s="172"/>
      <c r="G478" s="172"/>
      <c r="H478" s="172"/>
      <c r="I478" s="172"/>
      <c r="J478" s="172"/>
      <c r="K478" s="172"/>
      <c r="L478" s="172"/>
      <c r="M478" s="172"/>
      <c r="N478" s="172"/>
      <c r="O478" s="172"/>
      <c r="P478" s="172"/>
      <c r="Q478" s="172"/>
      <c r="R478" s="172"/>
    </row>
    <row r="479" ht="13.65" customHeight="1">
      <c r="A479" s="172"/>
      <c r="B479" s="172"/>
      <c r="C479" s="172"/>
      <c r="D479" s="172"/>
      <c r="E479" s="172"/>
      <c r="F479" s="172"/>
      <c r="G479" s="172"/>
      <c r="H479" s="172"/>
      <c r="I479" s="172"/>
      <c r="J479" s="172"/>
      <c r="K479" s="172"/>
      <c r="L479" s="172"/>
      <c r="M479" s="172"/>
      <c r="N479" s="172"/>
      <c r="O479" s="172"/>
      <c r="P479" s="172"/>
      <c r="Q479" s="172"/>
      <c r="R479" s="172"/>
    </row>
    <row r="480" ht="13.65" customHeight="1">
      <c r="A480" s="172"/>
      <c r="B480" s="172"/>
      <c r="C480" s="172"/>
      <c r="D480" s="172"/>
      <c r="E480" s="172"/>
      <c r="F480" s="172"/>
      <c r="G480" s="172"/>
      <c r="H480" s="172"/>
      <c r="I480" s="172"/>
      <c r="J480" s="172"/>
      <c r="K480" s="172"/>
      <c r="L480" s="172"/>
      <c r="M480" s="172"/>
      <c r="N480" s="172"/>
      <c r="O480" s="172"/>
      <c r="P480" s="172"/>
      <c r="Q480" s="172"/>
      <c r="R480" s="172"/>
    </row>
    <row r="481" ht="13.65" customHeight="1">
      <c r="A481" s="172"/>
      <c r="B481" s="172"/>
      <c r="C481" s="172"/>
      <c r="D481" s="172"/>
      <c r="E481" s="172"/>
      <c r="F481" s="172"/>
      <c r="G481" s="172"/>
      <c r="H481" s="172"/>
      <c r="I481" s="172"/>
      <c r="J481" s="172"/>
      <c r="K481" s="172"/>
      <c r="L481" s="172"/>
      <c r="M481" s="172"/>
      <c r="N481" s="172"/>
      <c r="O481" s="172"/>
      <c r="P481" s="172"/>
      <c r="Q481" s="172"/>
      <c r="R481" s="172"/>
    </row>
    <row r="482" ht="13.65" customHeight="1">
      <c r="A482" s="172"/>
      <c r="B482" s="172"/>
      <c r="C482" s="172"/>
      <c r="D482" s="172"/>
      <c r="E482" s="172"/>
      <c r="F482" s="172"/>
      <c r="G482" s="172"/>
      <c r="H482" s="172"/>
      <c r="I482" s="172"/>
      <c r="J482" s="172"/>
      <c r="K482" s="172"/>
      <c r="L482" s="172"/>
      <c r="M482" s="172"/>
      <c r="N482" s="172"/>
      <c r="O482" s="172"/>
      <c r="P482" s="172"/>
      <c r="Q482" s="172"/>
      <c r="R482" s="172"/>
    </row>
    <row r="483" ht="13.65" customHeight="1">
      <c r="A483" s="172"/>
      <c r="B483" s="172"/>
      <c r="C483" s="172"/>
      <c r="D483" s="172"/>
      <c r="E483" s="172"/>
      <c r="F483" s="172"/>
      <c r="G483" s="172"/>
      <c r="H483" s="172"/>
      <c r="I483" s="172"/>
      <c r="J483" s="172"/>
      <c r="K483" s="172"/>
      <c r="L483" s="172"/>
      <c r="M483" s="172"/>
      <c r="N483" s="172"/>
      <c r="O483" s="172"/>
      <c r="P483" s="172"/>
      <c r="Q483" s="172"/>
      <c r="R483" s="172"/>
    </row>
    <row r="484" ht="13.65" customHeight="1">
      <c r="A484" s="172"/>
      <c r="B484" s="172"/>
      <c r="C484" s="172"/>
      <c r="D484" s="172"/>
      <c r="E484" s="172"/>
      <c r="F484" s="172"/>
      <c r="G484" s="172"/>
      <c r="H484" s="172"/>
      <c r="I484" s="172"/>
      <c r="J484" s="172"/>
      <c r="K484" s="172"/>
      <c r="L484" s="172"/>
      <c r="M484" s="172"/>
      <c r="N484" s="172"/>
      <c r="O484" s="172"/>
      <c r="P484" s="172"/>
      <c r="Q484" s="172"/>
      <c r="R484" s="172"/>
    </row>
    <row r="485" ht="13.65" customHeight="1">
      <c r="A485" s="172"/>
      <c r="B485" s="172"/>
      <c r="C485" s="172"/>
      <c r="D485" s="172"/>
      <c r="E485" s="172"/>
      <c r="F485" s="172"/>
      <c r="G485" s="172"/>
      <c r="H485" s="172"/>
      <c r="I485" s="172"/>
      <c r="J485" s="172"/>
      <c r="K485" s="172"/>
      <c r="L485" s="172"/>
      <c r="M485" s="172"/>
      <c r="N485" s="172"/>
      <c r="O485" s="172"/>
      <c r="P485" s="172"/>
      <c r="Q485" s="172"/>
      <c r="R485" s="172"/>
    </row>
    <row r="486" ht="13.65" customHeight="1">
      <c r="A486" s="172"/>
      <c r="B486" s="172"/>
      <c r="C486" s="172"/>
      <c r="D486" s="172"/>
      <c r="E486" s="172"/>
      <c r="F486" s="172"/>
      <c r="G486" s="172"/>
      <c r="H486" s="172"/>
      <c r="I486" s="172"/>
      <c r="J486" s="172"/>
      <c r="K486" s="172"/>
      <c r="L486" s="172"/>
      <c r="M486" s="172"/>
      <c r="N486" s="172"/>
      <c r="O486" s="172"/>
      <c r="P486" s="172"/>
      <c r="Q486" s="172"/>
      <c r="R486" s="172"/>
    </row>
    <row r="487" ht="13.65" customHeight="1">
      <c r="A487" s="172"/>
      <c r="B487" s="172"/>
      <c r="C487" s="172"/>
      <c r="D487" s="172"/>
      <c r="E487" s="172"/>
      <c r="F487" s="172"/>
      <c r="G487" s="172"/>
      <c r="H487" s="172"/>
      <c r="I487" s="172"/>
      <c r="J487" s="172"/>
      <c r="K487" s="172"/>
      <c r="L487" s="172"/>
      <c r="M487" s="172"/>
      <c r="N487" s="172"/>
      <c r="O487" s="172"/>
      <c r="P487" s="172"/>
      <c r="Q487" s="172"/>
      <c r="R487" s="172"/>
    </row>
    <row r="488" ht="13.65" customHeight="1">
      <c r="A488" s="172"/>
      <c r="B488" s="172"/>
      <c r="C488" s="172"/>
      <c r="D488" s="172"/>
      <c r="E488" s="172"/>
      <c r="F488" s="172"/>
      <c r="G488" s="172"/>
      <c r="H488" s="172"/>
      <c r="I488" s="172"/>
      <c r="J488" s="172"/>
      <c r="K488" s="172"/>
      <c r="L488" s="172"/>
      <c r="M488" s="172"/>
      <c r="N488" s="172"/>
      <c r="O488" s="172"/>
      <c r="P488" s="172"/>
      <c r="Q488" s="172"/>
      <c r="R488" s="172"/>
    </row>
    <row r="489" ht="13.65" customHeight="1">
      <c r="A489" s="172"/>
      <c r="B489" s="172"/>
      <c r="C489" s="172"/>
      <c r="D489" s="172"/>
      <c r="E489" s="172"/>
      <c r="F489" s="172"/>
      <c r="G489" s="172"/>
      <c r="H489" s="172"/>
      <c r="I489" s="172"/>
      <c r="J489" s="172"/>
      <c r="K489" s="172"/>
      <c r="L489" s="172"/>
      <c r="M489" s="172"/>
      <c r="N489" s="172"/>
      <c r="O489" s="172"/>
      <c r="P489" s="172"/>
      <c r="Q489" s="172"/>
      <c r="R489" s="172"/>
    </row>
    <row r="490" ht="13.65" customHeight="1">
      <c r="A490" s="172"/>
      <c r="B490" s="172"/>
      <c r="C490" s="172"/>
      <c r="D490" s="172"/>
      <c r="E490" s="172"/>
      <c r="F490" s="172"/>
      <c r="G490" s="172"/>
      <c r="H490" s="172"/>
      <c r="I490" s="172"/>
      <c r="J490" s="172"/>
      <c r="K490" s="172"/>
      <c r="L490" s="172"/>
      <c r="M490" s="172"/>
      <c r="N490" s="172"/>
      <c r="O490" s="172"/>
      <c r="P490" s="172"/>
      <c r="Q490" s="172"/>
      <c r="R490" s="172"/>
    </row>
    <row r="491" ht="13.65" customHeight="1">
      <c r="A491" s="172"/>
      <c r="B491" s="172"/>
      <c r="C491" s="172"/>
      <c r="D491" s="172"/>
      <c r="E491" s="172"/>
      <c r="F491" s="172"/>
      <c r="G491" s="172"/>
      <c r="H491" s="172"/>
      <c r="I491" s="172"/>
      <c r="J491" s="172"/>
      <c r="K491" s="172"/>
      <c r="L491" s="172"/>
      <c r="M491" s="172"/>
      <c r="N491" s="172"/>
      <c r="O491" s="172"/>
      <c r="P491" s="172"/>
      <c r="Q491" s="172"/>
      <c r="R491" s="172"/>
    </row>
    <row r="492" ht="13.65" customHeight="1">
      <c r="A492" s="172"/>
      <c r="B492" s="172"/>
      <c r="C492" s="172"/>
      <c r="D492" s="172"/>
      <c r="E492" s="172"/>
      <c r="F492" s="172"/>
      <c r="G492" s="172"/>
      <c r="H492" s="172"/>
      <c r="I492" s="172"/>
      <c r="J492" s="172"/>
      <c r="K492" s="172"/>
      <c r="L492" s="172"/>
      <c r="M492" s="172"/>
      <c r="N492" s="172"/>
      <c r="O492" s="172"/>
      <c r="P492" s="172"/>
      <c r="Q492" s="172"/>
      <c r="R492" s="172"/>
    </row>
    <row r="493" ht="13.65" customHeight="1">
      <c r="A493" s="172"/>
      <c r="B493" s="172"/>
      <c r="C493" s="172"/>
      <c r="D493" s="172"/>
      <c r="E493" s="172"/>
      <c r="F493" s="172"/>
      <c r="G493" s="172"/>
      <c r="H493" s="172"/>
      <c r="I493" s="172"/>
      <c r="J493" s="172"/>
      <c r="K493" s="172"/>
      <c r="L493" s="172"/>
      <c r="M493" s="172"/>
      <c r="N493" s="172"/>
      <c r="O493" s="172"/>
      <c r="P493" s="172"/>
      <c r="Q493" s="172"/>
      <c r="R493" s="172"/>
    </row>
    <row r="494" ht="13.65" customHeight="1">
      <c r="A494" s="172"/>
      <c r="B494" s="172"/>
      <c r="C494" s="172"/>
      <c r="D494" s="172"/>
      <c r="E494" s="172"/>
      <c r="F494" s="172"/>
      <c r="G494" s="172"/>
      <c r="H494" s="172"/>
      <c r="I494" s="172"/>
      <c r="J494" s="172"/>
      <c r="K494" s="172"/>
      <c r="L494" s="172"/>
      <c r="M494" s="172"/>
      <c r="N494" s="172"/>
      <c r="O494" s="172"/>
      <c r="P494" s="172"/>
      <c r="Q494" s="172"/>
      <c r="R494" s="172"/>
    </row>
    <row r="495" ht="13.65" customHeight="1">
      <c r="A495" s="172"/>
      <c r="B495" s="172"/>
      <c r="C495" s="172"/>
      <c r="D495" s="172"/>
      <c r="E495" s="172"/>
      <c r="F495" s="172"/>
      <c r="G495" s="172"/>
      <c r="H495" s="172"/>
      <c r="I495" s="172"/>
      <c r="J495" s="172"/>
      <c r="K495" s="172"/>
      <c r="L495" s="172"/>
      <c r="M495" s="172"/>
      <c r="N495" s="172"/>
      <c r="O495" s="172"/>
      <c r="P495" s="172"/>
      <c r="Q495" s="172"/>
      <c r="R495" s="172"/>
    </row>
    <row r="496" ht="13.65" customHeight="1">
      <c r="A496" s="172"/>
      <c r="B496" s="172"/>
      <c r="C496" s="172"/>
      <c r="D496" s="172"/>
      <c r="E496" s="172"/>
      <c r="F496" s="172"/>
      <c r="G496" s="172"/>
      <c r="H496" s="172"/>
      <c r="I496" s="172"/>
      <c r="J496" s="172"/>
      <c r="K496" s="172"/>
      <c r="L496" s="172"/>
      <c r="M496" s="172"/>
      <c r="N496" s="172"/>
      <c r="O496" s="172"/>
      <c r="P496" s="172"/>
      <c r="Q496" s="172"/>
      <c r="R496" s="172"/>
    </row>
    <row r="497" ht="13.65" customHeight="1">
      <c r="A497" s="172"/>
      <c r="B497" s="172"/>
      <c r="C497" s="172"/>
      <c r="D497" s="172"/>
      <c r="E497" s="172"/>
      <c r="F497" s="172"/>
      <c r="G497" s="172"/>
      <c r="H497" s="172"/>
      <c r="I497" s="172"/>
      <c r="J497" s="172"/>
      <c r="K497" s="172"/>
      <c r="L497" s="172"/>
      <c r="M497" s="172"/>
      <c r="N497" s="172"/>
      <c r="O497" s="172"/>
      <c r="P497" s="172"/>
      <c r="Q497" s="172"/>
      <c r="R497" s="172"/>
    </row>
    <row r="498" ht="13.65" customHeight="1">
      <c r="A498" s="172"/>
      <c r="B498" s="172"/>
      <c r="C498" s="172"/>
      <c r="D498" s="172"/>
      <c r="E498" s="172"/>
      <c r="F498" s="172"/>
      <c r="G498" s="172"/>
      <c r="H498" s="172"/>
      <c r="I498" s="172"/>
      <c r="J498" s="172"/>
      <c r="K498" s="172"/>
      <c r="L498" s="172"/>
      <c r="M498" s="172"/>
      <c r="N498" s="172"/>
      <c r="O498" s="172"/>
      <c r="P498" s="172"/>
      <c r="Q498" s="172"/>
      <c r="R498" s="172"/>
    </row>
    <row r="499" ht="13.65" customHeight="1">
      <c r="A499" s="172"/>
      <c r="B499" s="172"/>
      <c r="C499" s="172"/>
      <c r="D499" s="172"/>
      <c r="E499" s="172"/>
      <c r="F499" s="172"/>
      <c r="G499" s="172"/>
      <c r="H499" s="172"/>
      <c r="I499" s="172"/>
      <c r="J499" s="172"/>
      <c r="K499" s="172"/>
      <c r="L499" s="172"/>
      <c r="M499" s="172"/>
      <c r="N499" s="172"/>
      <c r="O499" s="172"/>
      <c r="P499" s="172"/>
      <c r="Q499" s="172"/>
      <c r="R499" s="172"/>
    </row>
    <row r="500" ht="13.65" customHeight="1">
      <c r="A500" s="172"/>
      <c r="B500" s="172"/>
      <c r="C500" s="172"/>
      <c r="D500" s="172"/>
      <c r="E500" s="172"/>
      <c r="F500" s="172"/>
      <c r="G500" s="172"/>
      <c r="H500" s="172"/>
      <c r="I500" s="172"/>
      <c r="J500" s="172"/>
      <c r="K500" s="172"/>
      <c r="L500" s="172"/>
      <c r="M500" s="172"/>
      <c r="N500" s="172"/>
      <c r="O500" s="172"/>
      <c r="P500" s="172"/>
      <c r="Q500" s="172"/>
      <c r="R500" s="172"/>
    </row>
    <row r="501" ht="13.65" customHeight="1">
      <c r="A501" s="172"/>
      <c r="B501" s="172"/>
      <c r="C501" s="172"/>
      <c r="D501" s="172"/>
      <c r="E501" s="172"/>
      <c r="F501" s="172"/>
      <c r="G501" s="172"/>
      <c r="H501" s="172"/>
      <c r="I501" s="172"/>
      <c r="J501" s="172"/>
      <c r="K501" s="172"/>
      <c r="L501" s="172"/>
      <c r="M501" s="172"/>
      <c r="N501" s="172"/>
      <c r="O501" s="172"/>
      <c r="P501" s="172"/>
      <c r="Q501" s="172"/>
      <c r="R501" s="172"/>
    </row>
    <row r="502" ht="13.65" customHeight="1">
      <c r="A502" s="172"/>
      <c r="B502" s="172"/>
      <c r="C502" s="172"/>
      <c r="D502" s="172"/>
      <c r="E502" s="172"/>
      <c r="F502" s="172"/>
      <c r="G502" s="172"/>
      <c r="H502" s="172"/>
      <c r="I502" s="172"/>
      <c r="J502" s="172"/>
      <c r="K502" s="172"/>
      <c r="L502" s="172"/>
      <c r="M502" s="172"/>
      <c r="N502" s="172"/>
      <c r="O502" s="172"/>
      <c r="P502" s="172"/>
      <c r="Q502" s="172"/>
      <c r="R502" s="172"/>
    </row>
    <row r="503" ht="13.65" customHeight="1">
      <c r="A503" s="172"/>
      <c r="B503" s="172"/>
      <c r="C503" s="172"/>
      <c r="D503" s="172"/>
      <c r="E503" s="172"/>
      <c r="F503" s="172"/>
      <c r="G503" s="172"/>
      <c r="H503" s="172"/>
      <c r="I503" s="172"/>
      <c r="J503" s="172"/>
      <c r="K503" s="172"/>
      <c r="L503" s="172"/>
      <c r="M503" s="172"/>
      <c r="N503" s="172"/>
      <c r="O503" s="172"/>
      <c r="P503" s="172"/>
      <c r="Q503" s="172"/>
      <c r="R503" s="172"/>
    </row>
    <row r="504" ht="13.65" customHeight="1">
      <c r="A504" s="172"/>
      <c r="B504" s="172"/>
      <c r="C504" s="172"/>
      <c r="D504" s="172"/>
      <c r="E504" s="172"/>
      <c r="F504" s="172"/>
      <c r="G504" s="172"/>
      <c r="H504" s="172"/>
      <c r="I504" s="172"/>
      <c r="J504" s="172"/>
      <c r="K504" s="172"/>
      <c r="L504" s="172"/>
      <c r="M504" s="172"/>
      <c r="N504" s="172"/>
      <c r="O504" s="172"/>
      <c r="P504" s="172"/>
      <c r="Q504" s="172"/>
      <c r="R504" s="172"/>
    </row>
    <row r="505" ht="13.65" customHeight="1">
      <c r="A505" s="172"/>
      <c r="B505" s="172"/>
      <c r="C505" s="172"/>
      <c r="D505" s="172"/>
      <c r="E505" s="172"/>
      <c r="F505" s="172"/>
      <c r="G505" s="172"/>
      <c r="H505" s="172"/>
      <c r="I505" s="172"/>
      <c r="J505" s="172"/>
      <c r="K505" s="172"/>
      <c r="L505" s="172"/>
      <c r="M505" s="172"/>
      <c r="N505" s="172"/>
      <c r="O505" s="172"/>
      <c r="P505" s="172"/>
      <c r="Q505" s="172"/>
      <c r="R505" s="172"/>
    </row>
    <row r="506" ht="13.65" customHeight="1">
      <c r="A506" s="172"/>
      <c r="B506" s="172"/>
      <c r="C506" s="172"/>
      <c r="D506" s="172"/>
      <c r="E506" s="172"/>
      <c r="F506" s="172"/>
      <c r="G506" s="172"/>
      <c r="H506" s="172"/>
      <c r="I506" s="172"/>
      <c r="J506" s="172"/>
      <c r="K506" s="172"/>
      <c r="L506" s="172"/>
      <c r="M506" s="172"/>
      <c r="N506" s="172"/>
      <c r="O506" s="172"/>
      <c r="P506" s="172"/>
      <c r="Q506" s="172"/>
      <c r="R506" s="172"/>
    </row>
    <row r="507" ht="13.65" customHeight="1">
      <c r="A507" s="172"/>
      <c r="B507" s="172"/>
      <c r="C507" s="172"/>
      <c r="D507" s="172"/>
      <c r="E507" s="172"/>
      <c r="F507" s="172"/>
      <c r="G507" s="172"/>
      <c r="H507" s="172"/>
      <c r="I507" s="172"/>
      <c r="J507" s="172"/>
      <c r="K507" s="172"/>
      <c r="L507" s="172"/>
      <c r="M507" s="172"/>
      <c r="N507" s="172"/>
      <c r="O507" s="172"/>
      <c r="P507" s="172"/>
      <c r="Q507" s="172"/>
      <c r="R507" s="172"/>
    </row>
    <row r="508" ht="13.65" customHeight="1">
      <c r="A508" s="172"/>
      <c r="B508" s="172"/>
      <c r="C508" s="172"/>
      <c r="D508" s="172"/>
      <c r="E508" s="172"/>
      <c r="F508" s="172"/>
      <c r="G508" s="172"/>
      <c r="H508" s="172"/>
      <c r="I508" s="172"/>
      <c r="J508" s="172"/>
      <c r="K508" s="172"/>
      <c r="L508" s="172"/>
      <c r="M508" s="172"/>
      <c r="N508" s="172"/>
      <c r="O508" s="172"/>
      <c r="P508" s="172"/>
      <c r="Q508" s="172"/>
      <c r="R508" s="172"/>
    </row>
    <row r="509" ht="13.65" customHeight="1">
      <c r="A509" s="172"/>
      <c r="B509" s="172"/>
      <c r="C509" s="172"/>
      <c r="D509" s="172"/>
      <c r="E509" s="172"/>
      <c r="F509" s="172"/>
      <c r="G509" s="172"/>
      <c r="H509" s="172"/>
      <c r="I509" s="172"/>
      <c r="J509" s="172"/>
      <c r="K509" s="172"/>
      <c r="L509" s="172"/>
      <c r="M509" s="172"/>
      <c r="N509" s="172"/>
      <c r="O509" s="172"/>
      <c r="P509" s="172"/>
      <c r="Q509" s="172"/>
      <c r="R509" s="172"/>
    </row>
    <row r="510" ht="13.65" customHeight="1">
      <c r="A510" s="172"/>
      <c r="B510" s="172"/>
      <c r="C510" s="172"/>
      <c r="D510" s="172"/>
      <c r="E510" s="172"/>
      <c r="F510" s="172"/>
      <c r="G510" s="172"/>
      <c r="H510" s="172"/>
      <c r="I510" s="172"/>
      <c r="J510" s="172"/>
      <c r="K510" s="172"/>
      <c r="L510" s="172"/>
      <c r="M510" s="172"/>
      <c r="N510" s="172"/>
      <c r="O510" s="172"/>
      <c r="P510" s="172"/>
      <c r="Q510" s="172"/>
      <c r="R510" s="172"/>
    </row>
    <row r="511" ht="13.65" customHeight="1">
      <c r="A511" s="172"/>
      <c r="B511" s="172"/>
      <c r="C511" s="172"/>
      <c r="D511" s="172"/>
      <c r="E511" s="172"/>
      <c r="F511" s="172"/>
      <c r="G511" s="172"/>
      <c r="H511" s="172"/>
      <c r="I511" s="172"/>
      <c r="J511" s="172"/>
      <c r="K511" s="172"/>
      <c r="L511" s="172"/>
      <c r="M511" s="172"/>
      <c r="N511" s="172"/>
      <c r="O511" s="172"/>
      <c r="P511" s="172"/>
      <c r="Q511" s="172"/>
      <c r="R511" s="172"/>
    </row>
    <row r="512" ht="13.65" customHeight="1">
      <c r="A512" s="172"/>
      <c r="B512" s="172"/>
      <c r="C512" s="172"/>
      <c r="D512" s="172"/>
      <c r="E512" s="172"/>
      <c r="F512" s="172"/>
      <c r="G512" s="172"/>
      <c r="H512" s="172"/>
      <c r="I512" s="172"/>
      <c r="J512" s="172"/>
      <c r="K512" s="172"/>
      <c r="L512" s="172"/>
      <c r="M512" s="172"/>
      <c r="N512" s="172"/>
      <c r="O512" s="172"/>
      <c r="P512" s="172"/>
      <c r="Q512" s="172"/>
      <c r="R512" s="172"/>
    </row>
    <row r="513" ht="13.65" customHeight="1">
      <c r="A513" s="172"/>
      <c r="B513" s="172"/>
      <c r="C513" s="172"/>
      <c r="D513" s="172"/>
      <c r="E513" s="172"/>
      <c r="F513" s="172"/>
      <c r="G513" s="172"/>
      <c r="H513" s="172"/>
      <c r="I513" s="172"/>
      <c r="J513" s="172"/>
      <c r="K513" s="172"/>
      <c r="L513" s="172"/>
      <c r="M513" s="172"/>
      <c r="N513" s="172"/>
      <c r="O513" s="172"/>
      <c r="P513" s="172"/>
      <c r="Q513" s="172"/>
      <c r="R513" s="172"/>
    </row>
    <row r="514" ht="13.65" customHeight="1">
      <c r="A514" s="172"/>
      <c r="B514" s="172"/>
      <c r="C514" s="172"/>
      <c r="D514" s="172"/>
      <c r="E514" s="172"/>
      <c r="F514" s="172"/>
      <c r="G514" s="172"/>
      <c r="H514" s="172"/>
      <c r="I514" s="172"/>
      <c r="J514" s="172"/>
      <c r="K514" s="172"/>
      <c r="L514" s="172"/>
      <c r="M514" s="172"/>
      <c r="N514" s="172"/>
      <c r="O514" s="172"/>
      <c r="P514" s="172"/>
      <c r="Q514" s="172"/>
      <c r="R514" s="172"/>
    </row>
    <row r="515" ht="13.65" customHeight="1">
      <c r="A515" s="172"/>
      <c r="B515" s="172"/>
      <c r="C515" s="172"/>
      <c r="D515" s="172"/>
      <c r="E515" s="172"/>
      <c r="F515" s="172"/>
      <c r="G515" s="172"/>
      <c r="H515" s="172"/>
      <c r="I515" s="172"/>
      <c r="J515" s="172"/>
      <c r="K515" s="172"/>
      <c r="L515" s="172"/>
      <c r="M515" s="172"/>
      <c r="N515" s="172"/>
      <c r="O515" s="172"/>
      <c r="P515" s="172"/>
      <c r="Q515" s="172"/>
      <c r="R515" s="172"/>
    </row>
    <row r="516" ht="13.65" customHeight="1">
      <c r="A516" s="172"/>
      <c r="B516" s="172"/>
      <c r="C516" s="172"/>
      <c r="D516" s="172"/>
      <c r="E516" s="172"/>
      <c r="F516" s="172"/>
      <c r="G516" s="172"/>
      <c r="H516" s="172"/>
      <c r="I516" s="172"/>
      <c r="J516" s="172"/>
      <c r="K516" s="172"/>
      <c r="L516" s="172"/>
      <c r="M516" s="172"/>
      <c r="N516" s="172"/>
      <c r="O516" s="172"/>
      <c r="P516" s="172"/>
      <c r="Q516" s="172"/>
      <c r="R516" s="172"/>
    </row>
    <row r="517" ht="13.65" customHeight="1">
      <c r="A517" s="172"/>
      <c r="B517" s="172"/>
      <c r="C517" s="172"/>
      <c r="D517" s="172"/>
      <c r="E517" s="172"/>
      <c r="F517" s="172"/>
      <c r="G517" s="172"/>
      <c r="H517" s="172"/>
      <c r="I517" s="172"/>
      <c r="J517" s="172"/>
      <c r="K517" s="172"/>
      <c r="L517" s="172"/>
      <c r="M517" s="172"/>
      <c r="N517" s="172"/>
      <c r="O517" s="172"/>
      <c r="P517" s="172"/>
      <c r="Q517" s="172"/>
      <c r="R517" s="172"/>
    </row>
    <row r="518" ht="13.65" customHeight="1">
      <c r="A518" s="172"/>
      <c r="B518" s="172"/>
      <c r="C518" s="172"/>
      <c r="D518" s="172"/>
      <c r="E518" s="172"/>
      <c r="F518" s="172"/>
      <c r="G518" s="172"/>
      <c r="H518" s="172"/>
      <c r="I518" s="172"/>
      <c r="J518" s="172"/>
      <c r="K518" s="172"/>
      <c r="L518" s="172"/>
      <c r="M518" s="172"/>
      <c r="N518" s="172"/>
      <c r="O518" s="172"/>
      <c r="P518" s="172"/>
      <c r="Q518" s="172"/>
      <c r="R518" s="172"/>
    </row>
    <row r="519" ht="13.65" customHeight="1">
      <c r="A519" s="172"/>
      <c r="B519" s="172"/>
      <c r="C519" s="172"/>
      <c r="D519" s="172"/>
      <c r="E519" s="172"/>
      <c r="F519" s="172"/>
      <c r="G519" s="172"/>
      <c r="H519" s="172"/>
      <c r="I519" s="172"/>
      <c r="J519" s="172"/>
      <c r="K519" s="172"/>
      <c r="L519" s="172"/>
      <c r="M519" s="172"/>
      <c r="N519" s="172"/>
      <c r="O519" s="172"/>
      <c r="P519" s="172"/>
      <c r="Q519" s="172"/>
      <c r="R519" s="172"/>
    </row>
    <row r="520" ht="13.65" customHeight="1">
      <c r="A520" s="172"/>
      <c r="B520" s="172"/>
      <c r="C520" s="172"/>
      <c r="D520" s="172"/>
      <c r="E520" s="172"/>
      <c r="F520" s="172"/>
      <c r="G520" s="172"/>
      <c r="H520" s="172"/>
      <c r="I520" s="172"/>
      <c r="J520" s="172"/>
      <c r="K520" s="172"/>
      <c r="L520" s="172"/>
      <c r="M520" s="172"/>
      <c r="N520" s="172"/>
      <c r="O520" s="172"/>
      <c r="P520" s="172"/>
      <c r="Q520" s="172"/>
      <c r="R520" s="172"/>
    </row>
    <row r="521" ht="13.65" customHeight="1">
      <c r="A521" s="172"/>
      <c r="B521" s="172"/>
      <c r="C521" s="172"/>
      <c r="D521" s="172"/>
      <c r="E521" s="172"/>
      <c r="F521" s="172"/>
      <c r="G521" s="172"/>
      <c r="H521" s="172"/>
      <c r="I521" s="172"/>
      <c r="J521" s="172"/>
      <c r="K521" s="172"/>
      <c r="L521" s="172"/>
      <c r="M521" s="172"/>
      <c r="N521" s="172"/>
      <c r="O521" s="172"/>
      <c r="P521" s="172"/>
      <c r="Q521" s="172"/>
      <c r="R521" s="172"/>
    </row>
    <row r="522" ht="13.65" customHeight="1">
      <c r="A522" s="172"/>
      <c r="B522" s="172"/>
      <c r="C522" s="172"/>
      <c r="D522" s="172"/>
      <c r="E522" s="172"/>
      <c r="F522" s="172"/>
      <c r="G522" s="172"/>
      <c r="H522" s="172"/>
      <c r="I522" s="172"/>
      <c r="J522" s="172"/>
      <c r="K522" s="172"/>
      <c r="L522" s="172"/>
      <c r="M522" s="172"/>
      <c r="N522" s="172"/>
      <c r="O522" s="172"/>
      <c r="P522" s="172"/>
      <c r="Q522" s="172"/>
      <c r="R522" s="172"/>
    </row>
    <row r="523" ht="13.65" customHeight="1">
      <c r="A523" s="172"/>
      <c r="B523" s="172"/>
      <c r="C523" s="172"/>
      <c r="D523" s="172"/>
      <c r="E523" s="172"/>
      <c r="F523" s="172"/>
      <c r="G523" s="172"/>
      <c r="H523" s="172"/>
      <c r="I523" s="172"/>
      <c r="J523" s="172"/>
      <c r="K523" s="172"/>
      <c r="L523" s="172"/>
      <c r="M523" s="172"/>
      <c r="N523" s="172"/>
      <c r="O523" s="172"/>
      <c r="P523" s="172"/>
      <c r="Q523" s="172"/>
      <c r="R523" s="172"/>
    </row>
    <row r="524" ht="13.65" customHeight="1">
      <c r="A524" s="172"/>
      <c r="B524" s="172"/>
      <c r="C524" s="172"/>
      <c r="D524" s="172"/>
      <c r="E524" s="172"/>
      <c r="F524" s="172"/>
      <c r="G524" s="172"/>
      <c r="H524" s="172"/>
      <c r="I524" s="172"/>
      <c r="J524" s="172"/>
      <c r="K524" s="172"/>
      <c r="L524" s="172"/>
      <c r="M524" s="172"/>
      <c r="N524" s="172"/>
      <c r="O524" s="172"/>
      <c r="P524" s="172"/>
      <c r="Q524" s="172"/>
      <c r="R524" s="172"/>
    </row>
    <row r="525" ht="13.65" customHeight="1">
      <c r="A525" s="172"/>
      <c r="B525" s="172"/>
      <c r="C525" s="172"/>
      <c r="D525" s="172"/>
      <c r="E525" s="172"/>
      <c r="F525" s="172"/>
      <c r="G525" s="172"/>
      <c r="H525" s="172"/>
      <c r="I525" s="172"/>
      <c r="J525" s="172"/>
      <c r="K525" s="172"/>
      <c r="L525" s="172"/>
      <c r="M525" s="172"/>
      <c r="N525" s="172"/>
      <c r="O525" s="172"/>
      <c r="P525" s="172"/>
      <c r="Q525" s="172"/>
      <c r="R525" s="172"/>
    </row>
    <row r="526" ht="13.65" customHeight="1">
      <c r="A526" s="172"/>
      <c r="B526" s="172"/>
      <c r="C526" s="172"/>
      <c r="D526" s="172"/>
      <c r="E526" s="172"/>
      <c r="F526" s="172"/>
      <c r="G526" s="172"/>
      <c r="H526" s="172"/>
      <c r="I526" s="172"/>
      <c r="J526" s="172"/>
      <c r="K526" s="172"/>
      <c r="L526" s="172"/>
      <c r="M526" s="172"/>
      <c r="N526" s="172"/>
      <c r="O526" s="172"/>
      <c r="P526" s="172"/>
      <c r="Q526" s="172"/>
      <c r="R526" s="172"/>
    </row>
    <row r="527" ht="13.65" customHeight="1">
      <c r="A527" s="172"/>
      <c r="B527" s="172"/>
      <c r="C527" s="172"/>
      <c r="D527" s="172"/>
      <c r="E527" s="172"/>
      <c r="F527" s="172"/>
      <c r="G527" s="172"/>
      <c r="H527" s="172"/>
      <c r="I527" s="172"/>
      <c r="J527" s="172"/>
      <c r="K527" s="172"/>
      <c r="L527" s="172"/>
      <c r="M527" s="172"/>
      <c r="N527" s="172"/>
      <c r="O527" s="172"/>
      <c r="P527" s="172"/>
      <c r="Q527" s="172"/>
      <c r="R527" s="172"/>
    </row>
    <row r="528" ht="13.65" customHeight="1">
      <c r="A528" s="172"/>
      <c r="B528" s="172"/>
      <c r="C528" s="172"/>
      <c r="D528" s="172"/>
      <c r="E528" s="172"/>
      <c r="F528" s="172"/>
      <c r="G528" s="172"/>
      <c r="H528" s="172"/>
      <c r="I528" s="172"/>
      <c r="J528" s="172"/>
      <c r="K528" s="172"/>
      <c r="L528" s="172"/>
      <c r="M528" s="172"/>
      <c r="N528" s="172"/>
      <c r="O528" s="172"/>
      <c r="P528" s="172"/>
      <c r="Q528" s="172"/>
      <c r="R528" s="172"/>
    </row>
    <row r="529" ht="13.65" customHeight="1">
      <c r="A529" s="172"/>
      <c r="B529" s="172"/>
      <c r="C529" s="172"/>
      <c r="D529" s="172"/>
      <c r="E529" s="172"/>
      <c r="F529" s="172"/>
      <c r="G529" s="172"/>
      <c r="H529" s="172"/>
      <c r="I529" s="172"/>
      <c r="J529" s="172"/>
      <c r="K529" s="172"/>
      <c r="L529" s="172"/>
      <c r="M529" s="172"/>
      <c r="N529" s="172"/>
      <c r="O529" s="172"/>
      <c r="P529" s="172"/>
      <c r="Q529" s="172"/>
      <c r="R529" s="172"/>
    </row>
    <row r="530" ht="13.65" customHeight="1">
      <c r="A530" s="172"/>
      <c r="B530" s="172"/>
      <c r="C530" s="172"/>
      <c r="D530" s="172"/>
      <c r="E530" s="172"/>
      <c r="F530" s="172"/>
      <c r="G530" s="172"/>
      <c r="H530" s="172"/>
      <c r="I530" s="172"/>
      <c r="J530" s="172"/>
      <c r="K530" s="172"/>
      <c r="L530" s="172"/>
      <c r="M530" s="172"/>
      <c r="N530" s="172"/>
      <c r="O530" s="172"/>
      <c r="P530" s="172"/>
      <c r="Q530" s="172"/>
      <c r="R530" s="172"/>
    </row>
    <row r="531" ht="13.65" customHeight="1">
      <c r="A531" s="172"/>
      <c r="B531" s="172"/>
      <c r="C531" s="172"/>
      <c r="D531" s="172"/>
      <c r="E531" s="172"/>
      <c r="F531" s="172"/>
      <c r="G531" s="172"/>
      <c r="H531" s="172"/>
      <c r="I531" s="172"/>
      <c r="J531" s="172"/>
      <c r="K531" s="172"/>
      <c r="L531" s="172"/>
      <c r="M531" s="172"/>
      <c r="N531" s="172"/>
      <c r="O531" s="172"/>
      <c r="P531" s="172"/>
      <c r="Q531" s="172"/>
      <c r="R531" s="172"/>
    </row>
    <row r="532" ht="13.65" customHeight="1">
      <c r="A532" s="172"/>
      <c r="B532" s="172"/>
      <c r="C532" s="172"/>
      <c r="D532" s="172"/>
      <c r="E532" s="172"/>
      <c r="F532" s="172"/>
      <c r="G532" s="172"/>
      <c r="H532" s="172"/>
      <c r="I532" s="172"/>
      <c r="J532" s="172"/>
      <c r="K532" s="172"/>
      <c r="L532" s="172"/>
      <c r="M532" s="172"/>
      <c r="N532" s="172"/>
      <c r="O532" s="172"/>
      <c r="P532" s="172"/>
      <c r="Q532" s="172"/>
      <c r="R532" s="172"/>
    </row>
    <row r="533" ht="13.65" customHeight="1">
      <c r="A533" s="172"/>
      <c r="B533" s="172"/>
      <c r="C533" s="172"/>
      <c r="D533" s="172"/>
      <c r="E533" s="172"/>
      <c r="F533" s="172"/>
      <c r="G533" s="172"/>
      <c r="H533" s="172"/>
      <c r="I533" s="172"/>
      <c r="J533" s="172"/>
      <c r="K533" s="172"/>
      <c r="L533" s="172"/>
      <c r="M533" s="172"/>
      <c r="N533" s="172"/>
      <c r="O533" s="172"/>
      <c r="P533" s="172"/>
      <c r="Q533" s="172"/>
      <c r="R533" s="172"/>
    </row>
    <row r="534" ht="13.65" customHeight="1">
      <c r="A534" s="172"/>
      <c r="B534" s="172"/>
      <c r="C534" s="172"/>
      <c r="D534" s="172"/>
      <c r="E534" s="172"/>
      <c r="F534" s="172"/>
      <c r="G534" s="172"/>
      <c r="H534" s="172"/>
      <c r="I534" s="172"/>
      <c r="J534" s="172"/>
      <c r="K534" s="172"/>
      <c r="L534" s="172"/>
      <c r="M534" s="172"/>
      <c r="N534" s="172"/>
      <c r="O534" s="172"/>
      <c r="P534" s="172"/>
      <c r="Q534" s="172"/>
      <c r="R534" s="172"/>
    </row>
    <row r="535" ht="13.65" customHeight="1">
      <c r="A535" s="172"/>
      <c r="B535" s="172"/>
      <c r="C535" s="172"/>
      <c r="D535" s="172"/>
      <c r="E535" s="172"/>
      <c r="F535" s="172"/>
      <c r="G535" s="172"/>
      <c r="H535" s="172"/>
      <c r="I535" s="172"/>
      <c r="J535" s="172"/>
      <c r="K535" s="172"/>
      <c r="L535" s="172"/>
      <c r="M535" s="172"/>
      <c r="N535" s="172"/>
      <c r="O535" s="172"/>
      <c r="P535" s="172"/>
      <c r="Q535" s="172"/>
      <c r="R535" s="172"/>
    </row>
    <row r="536" ht="13.65" customHeight="1">
      <c r="A536" s="172"/>
      <c r="B536" s="172"/>
      <c r="C536" s="172"/>
      <c r="D536" s="172"/>
      <c r="E536" s="172"/>
      <c r="F536" s="172"/>
      <c r="G536" s="172"/>
      <c r="H536" s="172"/>
      <c r="I536" s="172"/>
      <c r="J536" s="172"/>
      <c r="K536" s="172"/>
      <c r="L536" s="172"/>
      <c r="M536" s="172"/>
      <c r="N536" s="172"/>
      <c r="O536" s="172"/>
      <c r="P536" s="172"/>
      <c r="Q536" s="172"/>
      <c r="R536" s="172"/>
    </row>
    <row r="537" ht="13.65" customHeight="1">
      <c r="A537" s="172"/>
      <c r="B537" s="172"/>
      <c r="C537" s="172"/>
      <c r="D537" s="172"/>
      <c r="E537" s="172"/>
      <c r="F537" s="172"/>
      <c r="G537" s="172"/>
      <c r="H537" s="172"/>
      <c r="I537" s="172"/>
      <c r="J537" s="172"/>
      <c r="K537" s="172"/>
      <c r="L537" s="172"/>
      <c r="M537" s="172"/>
      <c r="N537" s="172"/>
      <c r="O537" s="172"/>
      <c r="P537" s="172"/>
      <c r="Q537" s="172"/>
      <c r="R537" s="172"/>
    </row>
    <row r="538" ht="13.65" customHeight="1">
      <c r="A538" s="172"/>
      <c r="B538" s="172"/>
      <c r="C538" s="172"/>
      <c r="D538" s="172"/>
      <c r="E538" s="172"/>
      <c r="F538" s="172"/>
      <c r="G538" s="172"/>
      <c r="H538" s="172"/>
      <c r="I538" s="172"/>
      <c r="J538" s="172"/>
      <c r="K538" s="172"/>
      <c r="L538" s="172"/>
      <c r="M538" s="172"/>
      <c r="N538" s="172"/>
      <c r="O538" s="172"/>
      <c r="P538" s="172"/>
      <c r="Q538" s="172"/>
      <c r="R538" s="172"/>
    </row>
    <row r="539" ht="13.65" customHeight="1">
      <c r="A539" s="172"/>
      <c r="B539" s="172"/>
      <c r="C539" s="172"/>
      <c r="D539" s="172"/>
      <c r="E539" s="172"/>
      <c r="F539" s="172"/>
      <c r="G539" s="172"/>
      <c r="H539" s="172"/>
      <c r="I539" s="172"/>
      <c r="J539" s="172"/>
      <c r="K539" s="172"/>
      <c r="L539" s="172"/>
      <c r="M539" s="172"/>
      <c r="N539" s="172"/>
      <c r="O539" s="172"/>
      <c r="P539" s="172"/>
      <c r="Q539" s="172"/>
      <c r="R539" s="172"/>
    </row>
    <row r="540" ht="13.65" customHeight="1">
      <c r="A540" s="172"/>
      <c r="B540" s="172"/>
      <c r="C540" s="172"/>
      <c r="D540" s="172"/>
      <c r="E540" s="172"/>
      <c r="F540" s="172"/>
      <c r="G540" s="172"/>
      <c r="H540" s="172"/>
      <c r="I540" s="172"/>
      <c r="J540" s="172"/>
      <c r="K540" s="172"/>
      <c r="L540" s="172"/>
      <c r="M540" s="172"/>
      <c r="N540" s="172"/>
      <c r="O540" s="172"/>
      <c r="P540" s="172"/>
      <c r="Q540" s="172"/>
      <c r="R540" s="172"/>
    </row>
    <row r="541" ht="13.65" customHeight="1">
      <c r="A541" s="172"/>
      <c r="B541" s="172"/>
      <c r="C541" s="172"/>
      <c r="D541" s="172"/>
      <c r="E541" s="172"/>
      <c r="F541" s="172"/>
      <c r="G541" s="172"/>
      <c r="H541" s="172"/>
      <c r="I541" s="172"/>
      <c r="J541" s="172"/>
      <c r="K541" s="172"/>
      <c r="L541" s="172"/>
      <c r="M541" s="172"/>
      <c r="N541" s="172"/>
      <c r="O541" s="172"/>
      <c r="P541" s="172"/>
      <c r="Q541" s="172"/>
      <c r="R541" s="172"/>
    </row>
    <row r="542" ht="13.65" customHeight="1">
      <c r="A542" s="172"/>
      <c r="B542" s="172"/>
      <c r="C542" s="172"/>
      <c r="D542" s="172"/>
      <c r="E542" s="172"/>
      <c r="F542" s="172"/>
      <c r="G542" s="172"/>
      <c r="H542" s="172"/>
      <c r="I542" s="172"/>
      <c r="J542" s="172"/>
      <c r="K542" s="172"/>
      <c r="L542" s="172"/>
      <c r="M542" s="172"/>
      <c r="N542" s="172"/>
      <c r="O542" s="172"/>
      <c r="P542" s="172"/>
      <c r="Q542" s="172"/>
      <c r="R542" s="172"/>
    </row>
    <row r="543" ht="13.65" customHeight="1">
      <c r="A543" s="172"/>
      <c r="B543" s="172"/>
      <c r="C543" s="172"/>
      <c r="D543" s="172"/>
      <c r="E543" s="172"/>
      <c r="F543" s="172"/>
      <c r="G543" s="172"/>
      <c r="H543" s="172"/>
      <c r="I543" s="172"/>
      <c r="J543" s="172"/>
      <c r="K543" s="172"/>
      <c r="L543" s="172"/>
      <c r="M543" s="172"/>
      <c r="N543" s="172"/>
      <c r="O543" s="172"/>
      <c r="P543" s="172"/>
      <c r="Q543" s="172"/>
      <c r="R543" s="172"/>
    </row>
    <row r="544" ht="13.65" customHeight="1">
      <c r="A544" s="172"/>
      <c r="B544" s="172"/>
      <c r="C544" s="172"/>
      <c r="D544" s="172"/>
      <c r="E544" s="172"/>
      <c r="F544" s="172"/>
      <c r="G544" s="172"/>
      <c r="H544" s="172"/>
      <c r="I544" s="172"/>
      <c r="J544" s="172"/>
      <c r="K544" s="172"/>
      <c r="L544" s="172"/>
      <c r="M544" s="172"/>
      <c r="N544" s="172"/>
      <c r="O544" s="172"/>
      <c r="P544" s="172"/>
      <c r="Q544" s="172"/>
      <c r="R544" s="172"/>
    </row>
    <row r="545" ht="13.65" customHeight="1">
      <c r="A545" s="172"/>
      <c r="B545" s="172"/>
      <c r="C545" s="172"/>
      <c r="D545" s="172"/>
      <c r="E545" s="172"/>
      <c r="F545" s="172"/>
      <c r="G545" s="172"/>
      <c r="H545" s="172"/>
      <c r="I545" s="172"/>
      <c r="J545" s="172"/>
      <c r="K545" s="172"/>
      <c r="L545" s="172"/>
      <c r="M545" s="172"/>
      <c r="N545" s="172"/>
      <c r="O545" s="172"/>
      <c r="P545" s="172"/>
      <c r="Q545" s="172"/>
      <c r="R545" s="172"/>
    </row>
    <row r="546" ht="13.65" customHeight="1">
      <c r="A546" s="172"/>
      <c r="B546" s="172"/>
      <c r="C546" s="172"/>
      <c r="D546" s="172"/>
      <c r="E546" s="172"/>
      <c r="F546" s="172"/>
      <c r="G546" s="172"/>
      <c r="H546" s="172"/>
      <c r="I546" s="172"/>
      <c r="J546" s="172"/>
      <c r="K546" s="172"/>
      <c r="L546" s="172"/>
      <c r="M546" s="172"/>
      <c r="N546" s="172"/>
      <c r="O546" s="172"/>
      <c r="P546" s="172"/>
      <c r="Q546" s="172"/>
      <c r="R546" s="172"/>
    </row>
    <row r="547" ht="13.65" customHeight="1">
      <c r="A547" s="172"/>
      <c r="B547" s="172"/>
      <c r="C547" s="172"/>
      <c r="D547" s="172"/>
      <c r="E547" s="172"/>
      <c r="F547" s="172"/>
      <c r="G547" s="172"/>
      <c r="H547" s="172"/>
      <c r="I547" s="172"/>
      <c r="J547" s="172"/>
      <c r="K547" s="172"/>
      <c r="L547" s="172"/>
      <c r="M547" s="172"/>
      <c r="N547" s="172"/>
      <c r="O547" s="172"/>
      <c r="P547" s="172"/>
      <c r="Q547" s="172"/>
      <c r="R547" s="172"/>
    </row>
    <row r="548" ht="13.65" customHeight="1">
      <c r="A548" s="172"/>
      <c r="B548" s="172"/>
      <c r="C548" s="172"/>
      <c r="D548" s="172"/>
      <c r="E548" s="172"/>
      <c r="F548" s="172"/>
      <c r="G548" s="172"/>
      <c r="H548" s="172"/>
      <c r="I548" s="172"/>
      <c r="J548" s="172"/>
      <c r="K548" s="172"/>
      <c r="L548" s="172"/>
      <c r="M548" s="172"/>
      <c r="N548" s="172"/>
      <c r="O548" s="172"/>
      <c r="P548" s="172"/>
      <c r="Q548" s="172"/>
      <c r="R548" s="172"/>
    </row>
    <row r="549" ht="13.65" customHeight="1">
      <c r="A549" s="172"/>
      <c r="B549" s="172"/>
      <c r="C549" s="172"/>
      <c r="D549" s="172"/>
      <c r="E549" s="172"/>
      <c r="F549" s="172"/>
      <c r="G549" s="172"/>
      <c r="H549" s="172"/>
      <c r="I549" s="172"/>
      <c r="J549" s="172"/>
      <c r="K549" s="172"/>
      <c r="L549" s="172"/>
      <c r="M549" s="172"/>
      <c r="N549" s="172"/>
      <c r="O549" s="172"/>
      <c r="P549" s="172"/>
      <c r="Q549" s="172"/>
      <c r="R549" s="172"/>
    </row>
    <row r="550" ht="13.65" customHeight="1">
      <c r="A550" s="172"/>
      <c r="B550" s="172"/>
      <c r="C550" s="172"/>
      <c r="D550" s="172"/>
      <c r="E550" s="172"/>
      <c r="F550" s="172"/>
      <c r="G550" s="172"/>
      <c r="H550" s="172"/>
      <c r="I550" s="172"/>
      <c r="J550" s="172"/>
      <c r="K550" s="172"/>
      <c r="L550" s="172"/>
      <c r="M550" s="172"/>
      <c r="N550" s="172"/>
      <c r="O550" s="172"/>
      <c r="P550" s="172"/>
      <c r="Q550" s="172"/>
      <c r="R550" s="172"/>
    </row>
    <row r="551" ht="13.65" customHeight="1">
      <c r="A551" s="172"/>
      <c r="B551" s="172"/>
      <c r="C551" s="172"/>
      <c r="D551" s="172"/>
      <c r="E551" s="172"/>
      <c r="F551" s="172"/>
      <c r="G551" s="172"/>
      <c r="H551" s="172"/>
      <c r="I551" s="172"/>
      <c r="J551" s="172"/>
      <c r="K551" s="172"/>
      <c r="L551" s="172"/>
      <c r="M551" s="172"/>
      <c r="N551" s="172"/>
      <c r="O551" s="172"/>
      <c r="P551" s="172"/>
      <c r="Q551" s="172"/>
      <c r="R551" s="172"/>
    </row>
    <row r="552" ht="13.65" customHeight="1">
      <c r="A552" s="172"/>
      <c r="B552" s="172"/>
      <c r="C552" s="172"/>
      <c r="D552" s="172"/>
      <c r="E552" s="172"/>
      <c r="F552" s="172"/>
      <c r="G552" s="172"/>
      <c r="H552" s="172"/>
      <c r="I552" s="172"/>
      <c r="J552" s="172"/>
      <c r="K552" s="172"/>
      <c r="L552" s="172"/>
      <c r="M552" s="172"/>
      <c r="N552" s="172"/>
      <c r="O552" s="172"/>
      <c r="P552" s="172"/>
      <c r="Q552" s="172"/>
      <c r="R552" s="172"/>
    </row>
    <row r="553" ht="13.65" customHeight="1">
      <c r="A553" s="172"/>
      <c r="B553" s="172"/>
      <c r="C553" s="172"/>
      <c r="D553" s="172"/>
      <c r="E553" s="172"/>
      <c r="F553" s="172"/>
      <c r="G553" s="172"/>
      <c r="H553" s="172"/>
      <c r="I553" s="172"/>
      <c r="J553" s="172"/>
      <c r="K553" s="172"/>
      <c r="L553" s="172"/>
      <c r="M553" s="172"/>
      <c r="N553" s="172"/>
      <c r="O553" s="172"/>
      <c r="P553" s="172"/>
      <c r="Q553" s="172"/>
      <c r="R553" s="172"/>
    </row>
    <row r="554" ht="13.65" customHeight="1">
      <c r="A554" s="172"/>
      <c r="B554" s="172"/>
      <c r="C554" s="172"/>
      <c r="D554" s="172"/>
      <c r="E554" s="172"/>
      <c r="F554" s="172"/>
      <c r="G554" s="172"/>
      <c r="H554" s="172"/>
      <c r="I554" s="172"/>
      <c r="J554" s="172"/>
      <c r="K554" s="172"/>
      <c r="L554" s="172"/>
      <c r="M554" s="172"/>
      <c r="N554" s="172"/>
      <c r="O554" s="172"/>
      <c r="P554" s="172"/>
      <c r="Q554" s="172"/>
      <c r="R554" s="172"/>
    </row>
    <row r="555" ht="13.65" customHeight="1">
      <c r="A555" s="172"/>
      <c r="B555" s="172"/>
      <c r="C555" s="172"/>
      <c r="D555" s="172"/>
      <c r="E555" s="172"/>
      <c r="F555" s="172"/>
      <c r="G555" s="172"/>
      <c r="H555" s="172"/>
      <c r="I555" s="172"/>
      <c r="J555" s="172"/>
      <c r="K555" s="172"/>
      <c r="L555" s="172"/>
      <c r="M555" s="172"/>
      <c r="N555" s="172"/>
      <c r="O555" s="172"/>
      <c r="P555" s="172"/>
      <c r="Q555" s="172"/>
      <c r="R555" s="172"/>
    </row>
    <row r="556" ht="13.65" customHeight="1">
      <c r="A556" s="172"/>
      <c r="B556" s="172"/>
      <c r="C556" s="172"/>
      <c r="D556" s="172"/>
      <c r="E556" s="172"/>
      <c r="F556" s="172"/>
      <c r="G556" s="172"/>
      <c r="H556" s="172"/>
      <c r="I556" s="172"/>
      <c r="J556" s="172"/>
      <c r="K556" s="172"/>
      <c r="L556" s="172"/>
      <c r="M556" s="172"/>
      <c r="N556" s="172"/>
      <c r="O556" s="172"/>
      <c r="P556" s="172"/>
      <c r="Q556" s="172"/>
      <c r="R556" s="172"/>
    </row>
    <row r="557" ht="13.65" customHeight="1">
      <c r="A557" s="172"/>
      <c r="B557" s="172"/>
      <c r="C557" s="172"/>
      <c r="D557" s="172"/>
      <c r="E557" s="172"/>
      <c r="F557" s="172"/>
      <c r="G557" s="172"/>
      <c r="H557" s="172"/>
      <c r="I557" s="172"/>
      <c r="J557" s="172"/>
      <c r="K557" s="172"/>
      <c r="L557" s="172"/>
      <c r="M557" s="172"/>
      <c r="N557" s="172"/>
      <c r="O557" s="172"/>
      <c r="P557" s="172"/>
      <c r="Q557" s="172"/>
      <c r="R557" s="172"/>
    </row>
    <row r="558" ht="13.65" customHeight="1">
      <c r="A558" s="172"/>
      <c r="B558" s="172"/>
      <c r="C558" s="172"/>
      <c r="D558" s="172"/>
      <c r="E558" s="172"/>
      <c r="F558" s="172"/>
      <c r="G558" s="172"/>
      <c r="H558" s="172"/>
      <c r="I558" s="172"/>
      <c r="J558" s="172"/>
      <c r="K558" s="172"/>
      <c r="L558" s="172"/>
      <c r="M558" s="172"/>
      <c r="N558" s="172"/>
      <c r="O558" s="172"/>
      <c r="P558" s="172"/>
      <c r="Q558" s="172"/>
      <c r="R558" s="172"/>
    </row>
    <row r="559" ht="13.65" customHeight="1">
      <c r="A559" s="172"/>
      <c r="B559" s="172"/>
      <c r="C559" s="172"/>
      <c r="D559" s="172"/>
      <c r="E559" s="172"/>
      <c r="F559" s="172"/>
      <c r="G559" s="172"/>
      <c r="H559" s="172"/>
      <c r="I559" s="172"/>
      <c r="J559" s="172"/>
      <c r="K559" s="172"/>
      <c r="L559" s="172"/>
      <c r="M559" s="172"/>
      <c r="N559" s="172"/>
      <c r="O559" s="172"/>
      <c r="P559" s="172"/>
      <c r="Q559" s="172"/>
      <c r="R559" s="172"/>
    </row>
    <row r="560" ht="13.65" customHeight="1">
      <c r="A560" s="172"/>
      <c r="B560" s="172"/>
      <c r="C560" s="172"/>
      <c r="D560" s="172"/>
      <c r="E560" s="172"/>
      <c r="F560" s="172"/>
      <c r="G560" s="172"/>
      <c r="H560" s="172"/>
      <c r="I560" s="172"/>
      <c r="J560" s="172"/>
      <c r="K560" s="172"/>
      <c r="L560" s="172"/>
      <c r="M560" s="172"/>
      <c r="N560" s="172"/>
      <c r="O560" s="172"/>
      <c r="P560" s="172"/>
      <c r="Q560" s="172"/>
      <c r="R560" s="172"/>
    </row>
    <row r="561" ht="13.65" customHeight="1">
      <c r="A561" s="172"/>
      <c r="B561" s="172"/>
      <c r="C561" s="172"/>
      <c r="D561" s="172"/>
      <c r="E561" s="172"/>
      <c r="F561" s="172"/>
      <c r="G561" s="172"/>
      <c r="H561" s="172"/>
      <c r="I561" s="172"/>
      <c r="J561" s="172"/>
      <c r="K561" s="172"/>
      <c r="L561" s="172"/>
      <c r="M561" s="172"/>
      <c r="N561" s="172"/>
      <c r="O561" s="172"/>
      <c r="P561" s="172"/>
      <c r="Q561" s="172"/>
      <c r="R561" s="172"/>
    </row>
    <row r="562" ht="13.65" customHeight="1">
      <c r="A562" s="172"/>
      <c r="B562" s="172"/>
      <c r="C562" s="172"/>
      <c r="D562" s="172"/>
      <c r="E562" s="172"/>
      <c r="F562" s="172"/>
      <c r="G562" s="172"/>
      <c r="H562" s="172"/>
      <c r="I562" s="172"/>
      <c r="J562" s="172"/>
      <c r="K562" s="172"/>
      <c r="L562" s="172"/>
      <c r="M562" s="172"/>
      <c r="N562" s="172"/>
      <c r="O562" s="172"/>
      <c r="P562" s="172"/>
      <c r="Q562" s="172"/>
      <c r="R562" s="172"/>
    </row>
    <row r="563" ht="13.65" customHeight="1">
      <c r="A563" s="172"/>
      <c r="B563" s="172"/>
      <c r="C563" s="172"/>
      <c r="D563" s="172"/>
      <c r="E563" s="172"/>
      <c r="F563" s="172"/>
      <c r="G563" s="172"/>
      <c r="H563" s="172"/>
      <c r="I563" s="172"/>
      <c r="J563" s="172"/>
      <c r="K563" s="172"/>
      <c r="L563" s="172"/>
      <c r="M563" s="172"/>
      <c r="N563" s="172"/>
      <c r="O563" s="172"/>
      <c r="P563" s="172"/>
      <c r="Q563" s="172"/>
      <c r="R563" s="172"/>
    </row>
    <row r="564" ht="13.65" customHeight="1">
      <c r="A564" s="172"/>
      <c r="B564" s="172"/>
      <c r="C564" s="172"/>
      <c r="D564" s="172"/>
      <c r="E564" s="172"/>
      <c r="F564" s="172"/>
      <c r="G564" s="172"/>
      <c r="H564" s="172"/>
      <c r="I564" s="172"/>
      <c r="J564" s="172"/>
      <c r="K564" s="172"/>
      <c r="L564" s="172"/>
      <c r="M564" s="172"/>
      <c r="N564" s="172"/>
      <c r="O564" s="172"/>
      <c r="P564" s="172"/>
      <c r="Q564" s="172"/>
      <c r="R564" s="172"/>
    </row>
    <row r="565" ht="13.65" customHeight="1">
      <c r="A565" s="172"/>
      <c r="B565" s="172"/>
      <c r="C565" s="172"/>
      <c r="D565" s="172"/>
      <c r="E565" s="172"/>
      <c r="F565" s="172"/>
      <c r="G565" s="172"/>
      <c r="H565" s="172"/>
      <c r="I565" s="172"/>
      <c r="J565" s="172"/>
      <c r="K565" s="172"/>
      <c r="L565" s="172"/>
      <c r="M565" s="172"/>
      <c r="N565" s="172"/>
      <c r="O565" s="172"/>
      <c r="P565" s="172"/>
      <c r="Q565" s="172"/>
      <c r="R565" s="172"/>
    </row>
    <row r="566" ht="13.65" customHeight="1">
      <c r="A566" s="172"/>
      <c r="B566" s="172"/>
      <c r="C566" s="172"/>
      <c r="D566" s="172"/>
      <c r="E566" s="172"/>
      <c r="F566" s="172"/>
      <c r="G566" s="172"/>
      <c r="H566" s="172"/>
      <c r="I566" s="172"/>
      <c r="J566" s="172"/>
      <c r="K566" s="172"/>
      <c r="L566" s="172"/>
      <c r="M566" s="172"/>
      <c r="N566" s="172"/>
      <c r="O566" s="172"/>
      <c r="P566" s="172"/>
      <c r="Q566" s="172"/>
      <c r="R566" s="172"/>
    </row>
    <row r="567" ht="13.65" customHeight="1">
      <c r="A567" s="172"/>
      <c r="B567" s="172"/>
      <c r="C567" s="172"/>
      <c r="D567" s="172"/>
      <c r="E567" s="172"/>
      <c r="F567" s="172"/>
      <c r="G567" s="172"/>
      <c r="H567" s="172"/>
      <c r="I567" s="172"/>
      <c r="J567" s="172"/>
      <c r="K567" s="172"/>
      <c r="L567" s="172"/>
      <c r="M567" s="172"/>
      <c r="N567" s="172"/>
      <c r="O567" s="172"/>
      <c r="P567" s="172"/>
      <c r="Q567" s="172"/>
      <c r="R567" s="172"/>
    </row>
    <row r="568" ht="13.65" customHeight="1">
      <c r="A568" s="172"/>
      <c r="B568" s="172"/>
      <c r="C568" s="172"/>
      <c r="D568" s="172"/>
      <c r="E568" s="172"/>
      <c r="F568" s="172"/>
      <c r="G568" s="172"/>
      <c r="H568" s="172"/>
      <c r="I568" s="172"/>
      <c r="J568" s="172"/>
      <c r="K568" s="172"/>
      <c r="L568" s="172"/>
      <c r="M568" s="172"/>
      <c r="N568" s="172"/>
      <c r="O568" s="172"/>
      <c r="P568" s="172"/>
      <c r="Q568" s="172"/>
      <c r="R568" s="172"/>
    </row>
    <row r="569" ht="13.65" customHeight="1">
      <c r="A569" s="172"/>
      <c r="B569" s="172"/>
      <c r="C569" s="172"/>
      <c r="D569" s="172"/>
      <c r="E569" s="172"/>
      <c r="F569" s="172"/>
      <c r="G569" s="172"/>
      <c r="H569" s="172"/>
      <c r="I569" s="172"/>
      <c r="J569" s="172"/>
      <c r="K569" s="172"/>
      <c r="L569" s="172"/>
      <c r="M569" s="172"/>
      <c r="N569" s="172"/>
      <c r="O569" s="172"/>
      <c r="P569" s="172"/>
      <c r="Q569" s="172"/>
      <c r="R569" s="172"/>
    </row>
    <row r="570" ht="13.65" customHeight="1">
      <c r="A570" s="172"/>
      <c r="B570" s="172"/>
      <c r="C570" s="172"/>
      <c r="D570" s="172"/>
      <c r="E570" s="172"/>
      <c r="F570" s="172"/>
      <c r="G570" s="172"/>
      <c r="H570" s="172"/>
      <c r="I570" s="172"/>
      <c r="J570" s="172"/>
      <c r="K570" s="172"/>
      <c r="L570" s="172"/>
      <c r="M570" s="172"/>
      <c r="N570" s="172"/>
      <c r="O570" s="172"/>
      <c r="P570" s="172"/>
      <c r="Q570" s="172"/>
      <c r="R570" s="172"/>
    </row>
    <row r="571" ht="13.65" customHeight="1">
      <c r="A571" s="172"/>
      <c r="B571" s="172"/>
      <c r="C571" s="172"/>
      <c r="D571" s="172"/>
      <c r="E571" s="172"/>
      <c r="F571" s="172"/>
      <c r="G571" s="172"/>
      <c r="H571" s="172"/>
      <c r="I571" s="172"/>
      <c r="J571" s="172"/>
      <c r="K571" s="172"/>
      <c r="L571" s="172"/>
      <c r="M571" s="172"/>
      <c r="N571" s="172"/>
      <c r="O571" s="172"/>
      <c r="P571" s="172"/>
      <c r="Q571" s="172"/>
      <c r="R571" s="172"/>
    </row>
    <row r="572" ht="13.65" customHeight="1">
      <c r="A572" s="172"/>
      <c r="B572" s="172"/>
      <c r="C572" s="172"/>
      <c r="D572" s="172"/>
      <c r="E572" s="172"/>
      <c r="F572" s="172"/>
      <c r="G572" s="172"/>
      <c r="H572" s="172"/>
      <c r="I572" s="172"/>
      <c r="J572" s="172"/>
      <c r="K572" s="172"/>
      <c r="L572" s="172"/>
      <c r="M572" s="172"/>
      <c r="N572" s="172"/>
      <c r="O572" s="172"/>
      <c r="P572" s="172"/>
      <c r="Q572" s="172"/>
      <c r="R572" s="172"/>
    </row>
    <row r="573" ht="13.65" customHeight="1">
      <c r="A573" s="172"/>
      <c r="B573" s="172"/>
      <c r="C573" s="172"/>
      <c r="D573" s="172"/>
      <c r="E573" s="172"/>
      <c r="F573" s="172"/>
      <c r="G573" s="172"/>
      <c r="H573" s="172"/>
      <c r="I573" s="172"/>
      <c r="J573" s="172"/>
      <c r="K573" s="172"/>
      <c r="L573" s="172"/>
      <c r="M573" s="172"/>
      <c r="N573" s="172"/>
      <c r="O573" s="172"/>
      <c r="P573" s="172"/>
      <c r="Q573" s="172"/>
      <c r="R573" s="172"/>
    </row>
    <row r="574" ht="13.65" customHeight="1">
      <c r="A574" s="172"/>
      <c r="B574" s="172"/>
      <c r="C574" s="172"/>
      <c r="D574" s="172"/>
      <c r="E574" s="172"/>
      <c r="F574" s="172"/>
      <c r="G574" s="172"/>
      <c r="H574" s="172"/>
      <c r="I574" s="172"/>
      <c r="J574" s="172"/>
      <c r="K574" s="172"/>
      <c r="L574" s="172"/>
      <c r="M574" s="172"/>
      <c r="N574" s="172"/>
      <c r="O574" s="172"/>
      <c r="P574" s="172"/>
      <c r="Q574" s="172"/>
      <c r="R574" s="172"/>
    </row>
    <row r="575" ht="13.65" customHeight="1">
      <c r="A575" s="172"/>
      <c r="B575" s="172"/>
      <c r="C575" s="172"/>
      <c r="D575" s="172"/>
      <c r="E575" s="172"/>
      <c r="F575" s="172"/>
      <c r="G575" s="172"/>
      <c r="H575" s="172"/>
      <c r="I575" s="172"/>
      <c r="J575" s="172"/>
      <c r="K575" s="172"/>
      <c r="L575" s="172"/>
      <c r="M575" s="172"/>
      <c r="N575" s="172"/>
      <c r="O575" s="172"/>
      <c r="P575" s="172"/>
      <c r="Q575" s="172"/>
      <c r="R575" s="172"/>
    </row>
    <row r="576" ht="13.65" customHeight="1">
      <c r="A576" s="172"/>
      <c r="B576" s="172"/>
      <c r="C576" s="172"/>
      <c r="D576" s="172"/>
      <c r="E576" s="172"/>
      <c r="F576" s="172"/>
      <c r="G576" s="172"/>
      <c r="H576" s="172"/>
      <c r="I576" s="172"/>
      <c r="J576" s="172"/>
      <c r="K576" s="172"/>
      <c r="L576" s="172"/>
      <c r="M576" s="172"/>
      <c r="N576" s="172"/>
      <c r="O576" s="172"/>
      <c r="P576" s="172"/>
      <c r="Q576" s="172"/>
      <c r="R576" s="172"/>
    </row>
    <row r="577" ht="13.65" customHeight="1">
      <c r="A577" s="172"/>
      <c r="B577" s="172"/>
      <c r="C577" s="172"/>
      <c r="D577" s="172"/>
      <c r="E577" s="172"/>
      <c r="F577" s="172"/>
      <c r="G577" s="172"/>
      <c r="H577" s="172"/>
      <c r="I577" s="172"/>
      <c r="J577" s="172"/>
      <c r="K577" s="172"/>
      <c r="L577" s="172"/>
      <c r="M577" s="172"/>
      <c r="N577" s="172"/>
      <c r="O577" s="172"/>
      <c r="P577" s="172"/>
      <c r="Q577" s="172"/>
      <c r="R577" s="172"/>
    </row>
    <row r="578" ht="13.65" customHeight="1">
      <c r="A578" s="172"/>
      <c r="B578" s="172"/>
      <c r="C578" s="172"/>
      <c r="D578" s="172"/>
      <c r="E578" s="172"/>
      <c r="F578" s="172"/>
      <c r="G578" s="172"/>
      <c r="H578" s="172"/>
      <c r="I578" s="172"/>
      <c r="J578" s="172"/>
      <c r="K578" s="172"/>
      <c r="L578" s="172"/>
      <c r="M578" s="172"/>
      <c r="N578" s="172"/>
      <c r="O578" s="172"/>
      <c r="P578" s="172"/>
      <c r="Q578" s="172"/>
      <c r="R578" s="172"/>
    </row>
    <row r="579" ht="13.65" customHeight="1">
      <c r="A579" s="172"/>
      <c r="B579" s="172"/>
      <c r="C579" s="172"/>
      <c r="D579" s="172"/>
      <c r="E579" s="172"/>
      <c r="F579" s="172"/>
      <c r="G579" s="172"/>
      <c r="H579" s="172"/>
      <c r="I579" s="172"/>
      <c r="J579" s="172"/>
      <c r="K579" s="172"/>
      <c r="L579" s="172"/>
      <c r="M579" s="172"/>
      <c r="N579" s="172"/>
      <c r="O579" s="172"/>
      <c r="P579" s="172"/>
      <c r="Q579" s="172"/>
      <c r="R579" s="172"/>
    </row>
    <row r="580" ht="13.65" customHeight="1">
      <c r="A580" s="172"/>
      <c r="B580" s="172"/>
      <c r="C580" s="172"/>
      <c r="D580" s="172"/>
      <c r="E580" s="172"/>
      <c r="F580" s="172"/>
      <c r="G580" s="172"/>
      <c r="H580" s="172"/>
      <c r="I580" s="172"/>
      <c r="J580" s="172"/>
      <c r="K580" s="172"/>
      <c r="L580" s="172"/>
      <c r="M580" s="172"/>
      <c r="N580" s="172"/>
      <c r="O580" s="172"/>
      <c r="P580" s="172"/>
      <c r="Q580" s="172"/>
      <c r="R580" s="172"/>
    </row>
    <row r="581" ht="13.65" customHeight="1">
      <c r="A581" s="172"/>
      <c r="B581" s="172"/>
      <c r="C581" s="172"/>
      <c r="D581" s="172"/>
      <c r="E581" s="172"/>
      <c r="F581" s="172"/>
      <c r="G581" s="172"/>
      <c r="H581" s="172"/>
      <c r="I581" s="172"/>
      <c r="J581" s="172"/>
      <c r="K581" s="172"/>
      <c r="L581" s="172"/>
      <c r="M581" s="172"/>
      <c r="N581" s="172"/>
      <c r="O581" s="172"/>
      <c r="P581" s="172"/>
      <c r="Q581" s="172"/>
      <c r="R581" s="172"/>
    </row>
    <row r="582" ht="13.65" customHeight="1">
      <c r="A582" s="172"/>
      <c r="B582" s="172"/>
      <c r="C582" s="172"/>
      <c r="D582" s="172"/>
      <c r="E582" s="172"/>
      <c r="F582" s="172"/>
      <c r="G582" s="172"/>
      <c r="H582" s="172"/>
      <c r="I582" s="172"/>
      <c r="J582" s="172"/>
      <c r="K582" s="172"/>
      <c r="L582" s="172"/>
      <c r="M582" s="172"/>
      <c r="N582" s="172"/>
      <c r="O582" s="172"/>
      <c r="P582" s="172"/>
      <c r="Q582" s="172"/>
      <c r="R582" s="172"/>
    </row>
    <row r="583" ht="13.65" customHeight="1">
      <c r="A583" s="172"/>
      <c r="B583" s="172"/>
      <c r="C583" s="172"/>
      <c r="D583" s="172"/>
      <c r="E583" s="172"/>
      <c r="F583" s="172"/>
      <c r="G583" s="172"/>
      <c r="H583" s="172"/>
      <c r="I583" s="172"/>
      <c r="J583" s="172"/>
      <c r="K583" s="172"/>
      <c r="L583" s="172"/>
      <c r="M583" s="172"/>
      <c r="N583" s="172"/>
      <c r="O583" s="172"/>
      <c r="P583" s="172"/>
      <c r="Q583" s="172"/>
      <c r="R583" s="172"/>
    </row>
    <row r="584" ht="13.65" customHeight="1">
      <c r="A584" s="172"/>
      <c r="B584" s="172"/>
      <c r="C584" s="172"/>
      <c r="D584" s="172"/>
      <c r="E584" s="172"/>
      <c r="F584" s="172"/>
      <c r="G584" s="172"/>
      <c r="H584" s="172"/>
      <c r="I584" s="172"/>
      <c r="J584" s="172"/>
      <c r="K584" s="172"/>
      <c r="L584" s="172"/>
      <c r="M584" s="172"/>
      <c r="N584" s="172"/>
      <c r="O584" s="172"/>
      <c r="P584" s="172"/>
      <c r="Q584" s="172"/>
      <c r="R584" s="172"/>
    </row>
    <row r="585" ht="13.65" customHeight="1">
      <c r="A585" s="172"/>
      <c r="B585" s="172"/>
      <c r="C585" s="172"/>
      <c r="D585" s="172"/>
      <c r="E585" s="172"/>
      <c r="F585" s="172"/>
      <c r="G585" s="172"/>
      <c r="H585" s="172"/>
      <c r="I585" s="172"/>
      <c r="J585" s="172"/>
      <c r="K585" s="172"/>
      <c r="L585" s="172"/>
      <c r="M585" s="172"/>
      <c r="N585" s="172"/>
      <c r="O585" s="172"/>
      <c r="P585" s="172"/>
      <c r="Q585" s="172"/>
      <c r="R585" s="172"/>
    </row>
    <row r="586" ht="13.65" customHeight="1">
      <c r="A586" s="172"/>
      <c r="B586" s="172"/>
      <c r="C586" s="172"/>
      <c r="D586" s="172"/>
      <c r="E586" s="172"/>
      <c r="F586" s="172"/>
      <c r="G586" s="172"/>
      <c r="H586" s="172"/>
      <c r="I586" s="172"/>
      <c r="J586" s="172"/>
      <c r="K586" s="172"/>
      <c r="L586" s="172"/>
      <c r="M586" s="172"/>
      <c r="N586" s="172"/>
      <c r="O586" s="172"/>
      <c r="P586" s="172"/>
      <c r="Q586" s="172"/>
      <c r="R586" s="172"/>
    </row>
    <row r="587" ht="13.65" customHeight="1">
      <c r="A587" s="172"/>
      <c r="B587" s="172"/>
      <c r="C587" s="172"/>
      <c r="D587" s="172"/>
      <c r="E587" s="172"/>
      <c r="F587" s="172"/>
      <c r="G587" s="172"/>
      <c r="H587" s="172"/>
      <c r="I587" s="172"/>
      <c r="J587" s="172"/>
      <c r="K587" s="172"/>
      <c r="L587" s="172"/>
      <c r="M587" s="172"/>
      <c r="N587" s="172"/>
      <c r="O587" s="172"/>
      <c r="P587" s="172"/>
      <c r="Q587" s="172"/>
      <c r="R587" s="172"/>
    </row>
    <row r="588" ht="13.65" customHeight="1">
      <c r="A588" s="172"/>
      <c r="B588" s="172"/>
      <c r="C588" s="172"/>
      <c r="D588" s="172"/>
      <c r="E588" s="172"/>
      <c r="F588" s="172"/>
      <c r="G588" s="172"/>
      <c r="H588" s="172"/>
      <c r="I588" s="172"/>
      <c r="J588" s="172"/>
      <c r="K588" s="172"/>
      <c r="L588" s="172"/>
      <c r="M588" s="172"/>
      <c r="N588" s="172"/>
      <c r="O588" s="172"/>
      <c r="P588" s="172"/>
      <c r="Q588" s="172"/>
      <c r="R588" s="172"/>
    </row>
    <row r="589" ht="13.65" customHeight="1">
      <c r="A589" s="172"/>
      <c r="B589" s="172"/>
      <c r="C589" s="172"/>
      <c r="D589" s="172"/>
      <c r="E589" s="172"/>
      <c r="F589" s="172"/>
      <c r="G589" s="172"/>
      <c r="H589" s="172"/>
      <c r="I589" s="172"/>
      <c r="J589" s="172"/>
      <c r="K589" s="172"/>
      <c r="L589" s="172"/>
      <c r="M589" s="172"/>
      <c r="N589" s="172"/>
      <c r="O589" s="172"/>
      <c r="P589" s="172"/>
      <c r="Q589" s="172"/>
      <c r="R589" s="172"/>
    </row>
    <row r="590" ht="13.65" customHeight="1">
      <c r="A590" s="172"/>
      <c r="B590" s="172"/>
      <c r="C590" s="172"/>
      <c r="D590" s="172"/>
      <c r="E590" s="172"/>
      <c r="F590" s="172"/>
      <c r="G590" s="172"/>
      <c r="H590" s="172"/>
      <c r="I590" s="172"/>
      <c r="J590" s="172"/>
      <c r="K590" s="172"/>
      <c r="L590" s="172"/>
      <c r="M590" s="172"/>
      <c r="N590" s="172"/>
      <c r="O590" s="172"/>
      <c r="P590" s="172"/>
      <c r="Q590" s="172"/>
      <c r="R590" s="172"/>
    </row>
    <row r="591" ht="13.65" customHeight="1">
      <c r="A591" s="172"/>
      <c r="B591" s="172"/>
      <c r="C591" s="172"/>
      <c r="D591" s="172"/>
      <c r="E591" s="172"/>
      <c r="F591" s="172"/>
      <c r="G591" s="172"/>
      <c r="H591" s="172"/>
      <c r="I591" s="172"/>
      <c r="J591" s="172"/>
      <c r="K591" s="172"/>
      <c r="L591" s="172"/>
      <c r="M591" s="172"/>
      <c r="N591" s="172"/>
      <c r="O591" s="172"/>
      <c r="P591" s="172"/>
      <c r="Q591" s="172"/>
      <c r="R591" s="172"/>
    </row>
    <row r="592" ht="13.65" customHeight="1">
      <c r="A592" s="172"/>
      <c r="B592" s="172"/>
      <c r="C592" s="172"/>
      <c r="D592" s="172"/>
      <c r="E592" s="172"/>
      <c r="F592" s="172"/>
      <c r="G592" s="172"/>
      <c r="H592" s="172"/>
      <c r="I592" s="172"/>
      <c r="J592" s="172"/>
      <c r="K592" s="172"/>
      <c r="L592" s="172"/>
      <c r="M592" s="172"/>
      <c r="N592" s="172"/>
      <c r="O592" s="172"/>
      <c r="P592" s="172"/>
      <c r="Q592" s="172"/>
      <c r="R592" s="172"/>
    </row>
    <row r="593" ht="13.65" customHeight="1">
      <c r="A593" s="172"/>
      <c r="B593" s="172"/>
      <c r="C593" s="172"/>
      <c r="D593" s="172"/>
      <c r="E593" s="172"/>
      <c r="F593" s="172"/>
      <c r="G593" s="172"/>
      <c r="H593" s="172"/>
      <c r="I593" s="172"/>
      <c r="J593" s="172"/>
      <c r="K593" s="172"/>
      <c r="L593" s="172"/>
      <c r="M593" s="172"/>
      <c r="N593" s="172"/>
      <c r="O593" s="172"/>
      <c r="P593" s="172"/>
      <c r="Q593" s="172"/>
      <c r="R593" s="172"/>
    </row>
    <row r="594" ht="13.65" customHeight="1">
      <c r="A594" s="172"/>
      <c r="B594" s="172"/>
      <c r="C594" s="172"/>
      <c r="D594" s="172"/>
      <c r="E594" s="172"/>
      <c r="F594" s="172"/>
      <c r="G594" s="172"/>
      <c r="H594" s="172"/>
      <c r="I594" s="172"/>
      <c r="J594" s="172"/>
      <c r="K594" s="172"/>
      <c r="L594" s="172"/>
      <c r="M594" s="172"/>
      <c r="N594" s="172"/>
      <c r="O594" s="172"/>
      <c r="P594" s="172"/>
      <c r="Q594" s="172"/>
      <c r="R594" s="172"/>
    </row>
    <row r="595" ht="13.65" customHeight="1">
      <c r="A595" s="172"/>
      <c r="B595" s="172"/>
      <c r="C595" s="172"/>
      <c r="D595" s="172"/>
      <c r="E595" s="172"/>
      <c r="F595" s="172"/>
      <c r="G595" s="172"/>
      <c r="H595" s="172"/>
      <c r="I595" s="172"/>
      <c r="J595" s="172"/>
      <c r="K595" s="172"/>
      <c r="L595" s="172"/>
      <c r="M595" s="172"/>
      <c r="N595" s="172"/>
      <c r="O595" s="172"/>
      <c r="P595" s="172"/>
      <c r="Q595" s="172"/>
      <c r="R595" s="172"/>
    </row>
    <row r="596" ht="13.65" customHeight="1">
      <c r="A596" s="172"/>
      <c r="B596" s="172"/>
      <c r="C596" s="172"/>
      <c r="D596" s="172"/>
      <c r="E596" s="172"/>
      <c r="F596" s="172"/>
      <c r="G596" s="172"/>
      <c r="H596" s="172"/>
      <c r="I596" s="172"/>
      <c r="J596" s="172"/>
      <c r="K596" s="172"/>
      <c r="L596" s="172"/>
      <c r="M596" s="172"/>
      <c r="N596" s="172"/>
      <c r="O596" s="172"/>
      <c r="P596" s="172"/>
      <c r="Q596" s="172"/>
      <c r="R596" s="172"/>
    </row>
    <row r="597" ht="13.65" customHeight="1">
      <c r="A597" s="172"/>
      <c r="B597" s="172"/>
      <c r="C597" s="172"/>
      <c r="D597" s="172"/>
      <c r="E597" s="172"/>
      <c r="F597" s="172"/>
      <c r="G597" s="172"/>
      <c r="H597" s="172"/>
      <c r="I597" s="172"/>
      <c r="J597" s="172"/>
      <c r="K597" s="172"/>
      <c r="L597" s="172"/>
      <c r="M597" s="172"/>
      <c r="N597" s="172"/>
      <c r="O597" s="172"/>
      <c r="P597" s="172"/>
      <c r="Q597" s="172"/>
      <c r="R597" s="172"/>
    </row>
    <row r="598" ht="13.65" customHeight="1">
      <c r="A598" s="172"/>
      <c r="B598" s="172"/>
      <c r="C598" s="172"/>
      <c r="D598" s="172"/>
      <c r="E598" s="172"/>
      <c r="F598" s="172"/>
      <c r="G598" s="172"/>
      <c r="H598" s="172"/>
      <c r="I598" s="172"/>
      <c r="J598" s="172"/>
      <c r="K598" s="172"/>
      <c r="L598" s="172"/>
      <c r="M598" s="172"/>
      <c r="N598" s="172"/>
      <c r="O598" s="172"/>
      <c r="P598" s="172"/>
      <c r="Q598" s="172"/>
      <c r="R598" s="172"/>
    </row>
    <row r="599" ht="13.65" customHeight="1">
      <c r="A599" s="172"/>
      <c r="B599" s="172"/>
      <c r="C599" s="172"/>
      <c r="D599" s="172"/>
      <c r="E599" s="172"/>
      <c r="F599" s="172"/>
      <c r="G599" s="172"/>
      <c r="H599" s="172"/>
      <c r="I599" s="172"/>
      <c r="J599" s="172"/>
      <c r="K599" s="172"/>
      <c r="L599" s="172"/>
      <c r="M599" s="172"/>
      <c r="N599" s="172"/>
      <c r="O599" s="172"/>
      <c r="P599" s="172"/>
      <c r="Q599" s="172"/>
      <c r="R599" s="172"/>
    </row>
    <row r="600" ht="13.65" customHeight="1">
      <c r="A600" s="172"/>
      <c r="B600" s="172"/>
      <c r="C600" s="172"/>
      <c r="D600" s="172"/>
      <c r="E600" s="172"/>
      <c r="F600" s="172"/>
      <c r="G600" s="172"/>
      <c r="H600" s="172"/>
      <c r="I600" s="172"/>
      <c r="J600" s="172"/>
      <c r="K600" s="172"/>
      <c r="L600" s="172"/>
      <c r="M600" s="172"/>
      <c r="N600" s="172"/>
      <c r="O600" s="172"/>
      <c r="P600" s="172"/>
      <c r="Q600" s="172"/>
      <c r="R600" s="172"/>
    </row>
    <row r="601" ht="13.65" customHeight="1">
      <c r="A601" s="172"/>
      <c r="B601" s="172"/>
      <c r="C601" s="172"/>
      <c r="D601" s="172"/>
      <c r="E601" s="172"/>
      <c r="F601" s="172"/>
      <c r="G601" s="172"/>
      <c r="H601" s="172"/>
      <c r="I601" s="172"/>
      <c r="J601" s="172"/>
      <c r="K601" s="172"/>
      <c r="L601" s="172"/>
      <c r="M601" s="172"/>
      <c r="N601" s="172"/>
      <c r="O601" s="172"/>
      <c r="P601" s="172"/>
      <c r="Q601" s="172"/>
      <c r="R601" s="172"/>
    </row>
    <row r="602" ht="13.65" customHeight="1">
      <c r="A602" s="172"/>
      <c r="B602" s="172"/>
      <c r="C602" s="172"/>
      <c r="D602" s="172"/>
      <c r="E602" s="172"/>
      <c r="F602" s="172"/>
      <c r="G602" s="172"/>
      <c r="H602" s="172"/>
      <c r="I602" s="172"/>
      <c r="J602" s="172"/>
      <c r="K602" s="172"/>
      <c r="L602" s="172"/>
      <c r="M602" s="172"/>
      <c r="N602" s="172"/>
      <c r="O602" s="172"/>
      <c r="P602" s="172"/>
      <c r="Q602" s="172"/>
      <c r="R602" s="172"/>
    </row>
    <row r="603" ht="13.65" customHeight="1">
      <c r="A603" s="172"/>
      <c r="B603" s="172"/>
      <c r="C603" s="172"/>
      <c r="D603" s="172"/>
      <c r="E603" s="172"/>
      <c r="F603" s="172"/>
      <c r="G603" s="172"/>
      <c r="H603" s="172"/>
      <c r="I603" s="172"/>
      <c r="J603" s="172"/>
      <c r="K603" s="172"/>
      <c r="L603" s="172"/>
      <c r="M603" s="172"/>
      <c r="N603" s="172"/>
      <c r="O603" s="172"/>
      <c r="P603" s="172"/>
      <c r="Q603" s="172"/>
      <c r="R603" s="172"/>
    </row>
    <row r="604" ht="13.65" customHeight="1">
      <c r="A604" s="172"/>
      <c r="B604" s="172"/>
      <c r="C604" s="172"/>
      <c r="D604" s="172"/>
      <c r="E604" s="172"/>
      <c r="F604" s="172"/>
      <c r="G604" s="172"/>
      <c r="H604" s="172"/>
      <c r="I604" s="172"/>
      <c r="J604" s="172"/>
      <c r="K604" s="172"/>
      <c r="L604" s="172"/>
      <c r="M604" s="172"/>
      <c r="N604" s="172"/>
      <c r="O604" s="172"/>
      <c r="P604" s="172"/>
      <c r="Q604" s="172"/>
      <c r="R604" s="172"/>
    </row>
    <row r="605" ht="13.65" customHeight="1">
      <c r="A605" s="172"/>
      <c r="B605" s="172"/>
      <c r="C605" s="172"/>
      <c r="D605" s="172"/>
      <c r="E605" s="172"/>
      <c r="F605" s="172"/>
      <c r="G605" s="172"/>
      <c r="H605" s="172"/>
      <c r="I605" s="172"/>
      <c r="J605" s="172"/>
      <c r="K605" s="172"/>
      <c r="L605" s="172"/>
      <c r="M605" s="172"/>
      <c r="N605" s="172"/>
      <c r="O605" s="172"/>
      <c r="P605" s="172"/>
      <c r="Q605" s="172"/>
      <c r="R605" s="172"/>
    </row>
    <row r="606" ht="13.65" customHeight="1">
      <c r="A606" s="172"/>
      <c r="B606" s="172"/>
      <c r="C606" s="172"/>
      <c r="D606" s="172"/>
      <c r="E606" s="172"/>
      <c r="F606" s="172"/>
      <c r="G606" s="172"/>
      <c r="H606" s="172"/>
      <c r="I606" s="172"/>
      <c r="J606" s="172"/>
      <c r="K606" s="172"/>
      <c r="L606" s="172"/>
      <c r="M606" s="172"/>
      <c r="N606" s="172"/>
      <c r="O606" s="172"/>
      <c r="P606" s="172"/>
      <c r="Q606" s="172"/>
      <c r="R606" s="172"/>
    </row>
    <row r="607" ht="13.65" customHeight="1">
      <c r="A607" s="172"/>
      <c r="B607" s="172"/>
      <c r="C607" s="172"/>
      <c r="D607" s="172"/>
      <c r="E607" s="172"/>
      <c r="F607" s="172"/>
      <c r="G607" s="172"/>
      <c r="H607" s="172"/>
      <c r="I607" s="172"/>
      <c r="J607" s="172"/>
      <c r="K607" s="172"/>
      <c r="L607" s="172"/>
      <c r="M607" s="172"/>
      <c r="N607" s="172"/>
      <c r="O607" s="172"/>
      <c r="P607" s="172"/>
      <c r="Q607" s="172"/>
      <c r="R607" s="172"/>
    </row>
    <row r="608" ht="13.65" customHeight="1">
      <c r="A608" s="172"/>
      <c r="B608" s="172"/>
      <c r="C608" s="172"/>
      <c r="D608" s="172"/>
      <c r="E608" s="172"/>
      <c r="F608" s="172"/>
      <c r="G608" s="172"/>
      <c r="H608" s="172"/>
      <c r="I608" s="172"/>
      <c r="J608" s="172"/>
      <c r="K608" s="172"/>
      <c r="L608" s="172"/>
      <c r="M608" s="172"/>
      <c r="N608" s="172"/>
      <c r="O608" s="172"/>
      <c r="P608" s="172"/>
      <c r="Q608" s="172"/>
      <c r="R608" s="172"/>
    </row>
    <row r="609" ht="13.65" customHeight="1">
      <c r="A609" s="172"/>
      <c r="B609" s="172"/>
      <c r="C609" s="172"/>
      <c r="D609" s="172"/>
      <c r="E609" s="172"/>
      <c r="F609" s="172"/>
      <c r="G609" s="172"/>
      <c r="H609" s="172"/>
      <c r="I609" s="172"/>
      <c r="J609" s="172"/>
      <c r="K609" s="172"/>
      <c r="L609" s="172"/>
      <c r="M609" s="172"/>
      <c r="N609" s="172"/>
      <c r="O609" s="172"/>
      <c r="P609" s="172"/>
      <c r="Q609" s="172"/>
      <c r="R609" s="172"/>
    </row>
    <row r="610" ht="13.65" customHeight="1">
      <c r="A610" s="172"/>
      <c r="B610" s="172"/>
      <c r="C610" s="172"/>
      <c r="D610" s="172"/>
      <c r="E610" s="172"/>
      <c r="F610" s="172"/>
      <c r="G610" s="172"/>
      <c r="H610" s="172"/>
      <c r="I610" s="172"/>
      <c r="J610" s="172"/>
      <c r="K610" s="172"/>
      <c r="L610" s="172"/>
      <c r="M610" s="172"/>
      <c r="N610" s="172"/>
      <c r="O610" s="172"/>
      <c r="P610" s="172"/>
      <c r="Q610" s="172"/>
      <c r="R610" s="172"/>
    </row>
    <row r="611" ht="13.65" customHeight="1">
      <c r="A611" s="172"/>
      <c r="B611" s="172"/>
      <c r="C611" s="172"/>
      <c r="D611" s="172"/>
      <c r="E611" s="172"/>
      <c r="F611" s="172"/>
      <c r="G611" s="172"/>
      <c r="H611" s="172"/>
      <c r="I611" s="172"/>
      <c r="J611" s="172"/>
      <c r="K611" s="172"/>
      <c r="L611" s="172"/>
      <c r="M611" s="172"/>
      <c r="N611" s="172"/>
      <c r="O611" s="172"/>
      <c r="P611" s="172"/>
      <c r="Q611" s="172"/>
      <c r="R611" s="172"/>
    </row>
    <row r="612" ht="13.65" customHeight="1">
      <c r="A612" s="172"/>
      <c r="B612" s="172"/>
      <c r="C612" s="172"/>
      <c r="D612" s="172"/>
      <c r="E612" s="172"/>
      <c r="F612" s="172"/>
      <c r="G612" s="172"/>
      <c r="H612" s="172"/>
      <c r="I612" s="172"/>
      <c r="J612" s="172"/>
      <c r="K612" s="172"/>
      <c r="L612" s="172"/>
      <c r="M612" s="172"/>
      <c r="N612" s="172"/>
      <c r="O612" s="172"/>
      <c r="P612" s="172"/>
      <c r="Q612" s="172"/>
      <c r="R612" s="172"/>
    </row>
    <row r="613" ht="13.65" customHeight="1">
      <c r="A613" s="172"/>
      <c r="B613" s="172"/>
      <c r="C613" s="172"/>
      <c r="D613" s="172"/>
      <c r="E613" s="172"/>
      <c r="F613" s="172"/>
      <c r="G613" s="172"/>
      <c r="H613" s="172"/>
      <c r="I613" s="172"/>
      <c r="J613" s="172"/>
      <c r="K613" s="172"/>
      <c r="L613" s="172"/>
      <c r="M613" s="172"/>
      <c r="N613" s="172"/>
      <c r="O613" s="172"/>
      <c r="P613" s="172"/>
      <c r="Q613" s="172"/>
      <c r="R613" s="172"/>
    </row>
    <row r="614" ht="13.65" customHeight="1">
      <c r="A614" s="172"/>
      <c r="B614" s="172"/>
      <c r="C614" s="172"/>
      <c r="D614" s="172"/>
      <c r="E614" s="172"/>
      <c r="F614" s="172"/>
      <c r="G614" s="172"/>
      <c r="H614" s="172"/>
      <c r="I614" s="172"/>
      <c r="J614" s="172"/>
      <c r="K614" s="172"/>
      <c r="L614" s="172"/>
      <c r="M614" s="172"/>
      <c r="N614" s="172"/>
      <c r="O614" s="172"/>
      <c r="P614" s="172"/>
      <c r="Q614" s="172"/>
      <c r="R614" s="172"/>
    </row>
    <row r="615" ht="13.65" customHeight="1">
      <c r="A615" s="172"/>
      <c r="B615" s="172"/>
      <c r="C615" s="172"/>
      <c r="D615" s="172"/>
      <c r="E615" s="172"/>
      <c r="F615" s="172"/>
      <c r="G615" s="172"/>
      <c r="H615" s="172"/>
      <c r="I615" s="172"/>
      <c r="J615" s="172"/>
      <c r="K615" s="172"/>
      <c r="L615" s="172"/>
      <c r="M615" s="172"/>
      <c r="N615" s="172"/>
      <c r="O615" s="172"/>
      <c r="P615" s="172"/>
      <c r="Q615" s="172"/>
      <c r="R615" s="172"/>
    </row>
    <row r="616" ht="13.65" customHeight="1">
      <c r="A616" s="172"/>
      <c r="B616" s="172"/>
      <c r="C616" s="172"/>
      <c r="D616" s="172"/>
      <c r="E616" s="172"/>
      <c r="F616" s="172"/>
      <c r="G616" s="172"/>
      <c r="H616" s="172"/>
      <c r="I616" s="172"/>
      <c r="J616" s="172"/>
      <c r="K616" s="172"/>
      <c r="L616" s="172"/>
      <c r="M616" s="172"/>
      <c r="N616" s="172"/>
      <c r="O616" s="172"/>
      <c r="P616" s="172"/>
      <c r="Q616" s="172"/>
      <c r="R616" s="172"/>
    </row>
    <row r="617" ht="13.65" customHeight="1">
      <c r="A617" s="172"/>
      <c r="B617" s="172"/>
      <c r="C617" s="172"/>
      <c r="D617" s="172"/>
      <c r="E617" s="172"/>
      <c r="F617" s="172"/>
      <c r="G617" s="172"/>
      <c r="H617" s="172"/>
      <c r="I617" s="172"/>
      <c r="J617" s="172"/>
      <c r="K617" s="172"/>
      <c r="L617" s="172"/>
      <c r="M617" s="172"/>
      <c r="N617" s="172"/>
      <c r="O617" s="172"/>
      <c r="P617" s="172"/>
      <c r="Q617" s="172"/>
      <c r="R617" s="172"/>
    </row>
    <row r="618" ht="13.65" customHeight="1">
      <c r="A618" s="172"/>
      <c r="B618" s="172"/>
      <c r="C618" s="172"/>
      <c r="D618" s="172"/>
      <c r="E618" s="172"/>
      <c r="F618" s="172"/>
      <c r="G618" s="172"/>
      <c r="H618" s="172"/>
      <c r="I618" s="172"/>
      <c r="J618" s="172"/>
      <c r="K618" s="172"/>
      <c r="L618" s="172"/>
      <c r="M618" s="172"/>
      <c r="N618" s="172"/>
      <c r="O618" s="172"/>
      <c r="P618" s="172"/>
      <c r="Q618" s="172"/>
      <c r="R618" s="172"/>
    </row>
    <row r="619" ht="13.65" customHeight="1">
      <c r="A619" s="172"/>
      <c r="B619" s="172"/>
      <c r="C619" s="172"/>
      <c r="D619" s="172"/>
      <c r="E619" s="172"/>
      <c r="F619" s="172"/>
      <c r="G619" s="172"/>
      <c r="H619" s="172"/>
      <c r="I619" s="172"/>
      <c r="J619" s="172"/>
      <c r="K619" s="172"/>
      <c r="L619" s="172"/>
      <c r="M619" s="172"/>
      <c r="N619" s="172"/>
      <c r="O619" s="172"/>
      <c r="P619" s="172"/>
      <c r="Q619" s="172"/>
      <c r="R619" s="172"/>
    </row>
    <row r="620" ht="13.65" customHeight="1">
      <c r="A620" s="172"/>
      <c r="B620" s="172"/>
      <c r="C620" s="172"/>
      <c r="D620" s="172"/>
      <c r="E620" s="172"/>
      <c r="F620" s="172"/>
      <c r="G620" s="172"/>
      <c r="H620" s="172"/>
      <c r="I620" s="172"/>
      <c r="J620" s="172"/>
      <c r="K620" s="172"/>
      <c r="L620" s="172"/>
      <c r="M620" s="172"/>
      <c r="N620" s="172"/>
      <c r="O620" s="172"/>
      <c r="P620" s="172"/>
      <c r="Q620" s="172"/>
      <c r="R620" s="172"/>
    </row>
    <row r="621" ht="13.65" customHeight="1">
      <c r="A621" s="172"/>
      <c r="B621" s="172"/>
      <c r="C621" s="172"/>
      <c r="D621" s="172"/>
      <c r="E621" s="172"/>
      <c r="F621" s="172"/>
      <c r="G621" s="172"/>
      <c r="H621" s="172"/>
      <c r="I621" s="172"/>
      <c r="J621" s="172"/>
      <c r="K621" s="172"/>
      <c r="L621" s="172"/>
      <c r="M621" s="172"/>
      <c r="N621" s="172"/>
      <c r="O621" s="172"/>
      <c r="P621" s="172"/>
      <c r="Q621" s="172"/>
      <c r="R621" s="172"/>
    </row>
    <row r="622" ht="13.65" customHeight="1">
      <c r="A622" s="172"/>
      <c r="B622" s="172"/>
      <c r="C622" s="172"/>
      <c r="D622" s="172"/>
      <c r="E622" s="172"/>
      <c r="F622" s="172"/>
      <c r="G622" s="172"/>
      <c r="H622" s="172"/>
      <c r="I622" s="172"/>
      <c r="J622" s="172"/>
      <c r="K622" s="172"/>
      <c r="L622" s="172"/>
      <c r="M622" s="172"/>
      <c r="N622" s="172"/>
      <c r="O622" s="172"/>
      <c r="P622" s="172"/>
      <c r="Q622" s="172"/>
      <c r="R622" s="172"/>
    </row>
    <row r="623" ht="13.65" customHeight="1">
      <c r="A623" s="172"/>
      <c r="B623" s="172"/>
      <c r="C623" s="172"/>
      <c r="D623" s="172"/>
      <c r="E623" s="172"/>
      <c r="F623" s="172"/>
      <c r="G623" s="172"/>
      <c r="H623" s="172"/>
      <c r="I623" s="172"/>
      <c r="J623" s="172"/>
      <c r="K623" s="172"/>
      <c r="L623" s="172"/>
      <c r="M623" s="172"/>
      <c r="N623" s="172"/>
      <c r="O623" s="172"/>
      <c r="P623" s="172"/>
      <c r="Q623" s="172"/>
      <c r="R623" s="172"/>
    </row>
    <row r="624" ht="13.65" customHeight="1">
      <c r="A624" s="172"/>
      <c r="B624" s="172"/>
      <c r="C624" s="172"/>
      <c r="D624" s="172"/>
      <c r="E624" s="172"/>
      <c r="F624" s="172"/>
      <c r="G624" s="172"/>
      <c r="H624" s="172"/>
      <c r="I624" s="172"/>
      <c r="J624" s="172"/>
      <c r="K624" s="172"/>
      <c r="L624" s="172"/>
      <c r="M624" s="172"/>
      <c r="N624" s="172"/>
      <c r="O624" s="172"/>
      <c r="P624" s="172"/>
      <c r="Q624" s="172"/>
      <c r="R624" s="172"/>
    </row>
    <row r="625" ht="13.65" customHeight="1">
      <c r="A625" s="172"/>
      <c r="B625" s="172"/>
      <c r="C625" s="172"/>
      <c r="D625" s="172"/>
      <c r="E625" s="172"/>
      <c r="F625" s="172"/>
      <c r="G625" s="172"/>
      <c r="H625" s="172"/>
      <c r="I625" s="172"/>
      <c r="J625" s="172"/>
      <c r="K625" s="172"/>
      <c r="L625" s="172"/>
      <c r="M625" s="172"/>
      <c r="N625" s="172"/>
      <c r="O625" s="172"/>
      <c r="P625" s="172"/>
      <c r="Q625" s="172"/>
      <c r="R625" s="172"/>
    </row>
    <row r="626" ht="13.65" customHeight="1">
      <c r="A626" s="172"/>
      <c r="B626" s="172"/>
      <c r="C626" s="172"/>
      <c r="D626" s="172"/>
      <c r="E626" s="172"/>
      <c r="F626" s="172"/>
      <c r="G626" s="172"/>
      <c r="H626" s="172"/>
      <c r="I626" s="172"/>
      <c r="J626" s="172"/>
      <c r="K626" s="172"/>
      <c r="L626" s="172"/>
      <c r="M626" s="172"/>
      <c r="N626" s="172"/>
      <c r="O626" s="172"/>
      <c r="P626" s="172"/>
      <c r="Q626" s="172"/>
      <c r="R626" s="172"/>
    </row>
    <row r="627" ht="13.65" customHeight="1">
      <c r="A627" s="172"/>
      <c r="B627" s="172"/>
      <c r="C627" s="172"/>
      <c r="D627" s="172"/>
      <c r="E627" s="172"/>
      <c r="F627" s="172"/>
      <c r="G627" s="172"/>
      <c r="H627" s="172"/>
      <c r="I627" s="172"/>
      <c r="J627" s="172"/>
      <c r="K627" s="172"/>
      <c r="L627" s="172"/>
      <c r="M627" s="172"/>
      <c r="N627" s="172"/>
      <c r="O627" s="172"/>
      <c r="P627" s="172"/>
      <c r="Q627" s="172"/>
      <c r="R627" s="172"/>
    </row>
    <row r="628" ht="13.65" customHeight="1">
      <c r="A628" s="172"/>
      <c r="B628" s="172"/>
      <c r="C628" s="172"/>
      <c r="D628" s="172"/>
      <c r="E628" s="172"/>
      <c r="F628" s="172"/>
      <c r="G628" s="172"/>
      <c r="H628" s="172"/>
      <c r="I628" s="172"/>
      <c r="J628" s="172"/>
      <c r="K628" s="172"/>
      <c r="L628" s="172"/>
      <c r="M628" s="172"/>
      <c r="N628" s="172"/>
      <c r="O628" s="172"/>
      <c r="P628" s="172"/>
      <c r="Q628" s="172"/>
      <c r="R628" s="172"/>
    </row>
    <row r="629" ht="13.65" customHeight="1">
      <c r="A629" s="172"/>
      <c r="B629" s="172"/>
      <c r="C629" s="172"/>
      <c r="D629" s="172"/>
      <c r="E629" s="172"/>
      <c r="F629" s="172"/>
      <c r="G629" s="172"/>
      <c r="H629" s="172"/>
      <c r="I629" s="172"/>
      <c r="J629" s="172"/>
      <c r="K629" s="172"/>
      <c r="L629" s="172"/>
      <c r="M629" s="172"/>
      <c r="N629" s="172"/>
      <c r="O629" s="172"/>
      <c r="P629" s="172"/>
      <c r="Q629" s="172"/>
      <c r="R629" s="172"/>
    </row>
    <row r="630" ht="13.65" customHeight="1">
      <c r="A630" s="172"/>
      <c r="B630" s="172"/>
      <c r="C630" s="172"/>
      <c r="D630" s="172"/>
      <c r="E630" s="172"/>
      <c r="F630" s="172"/>
      <c r="G630" s="172"/>
      <c r="H630" s="172"/>
      <c r="I630" s="172"/>
      <c r="J630" s="172"/>
      <c r="K630" s="172"/>
      <c r="L630" s="172"/>
      <c r="M630" s="172"/>
      <c r="N630" s="172"/>
      <c r="O630" s="172"/>
      <c r="P630" s="172"/>
      <c r="Q630" s="172"/>
      <c r="R630" s="172"/>
    </row>
    <row r="631" ht="13.65" customHeight="1">
      <c r="A631" s="172"/>
      <c r="B631" s="172"/>
      <c r="C631" s="172"/>
      <c r="D631" s="172"/>
      <c r="E631" s="172"/>
      <c r="F631" s="172"/>
      <c r="G631" s="172"/>
      <c r="H631" s="172"/>
      <c r="I631" s="172"/>
      <c r="J631" s="172"/>
      <c r="K631" s="172"/>
      <c r="L631" s="172"/>
      <c r="M631" s="172"/>
      <c r="N631" s="172"/>
      <c r="O631" s="172"/>
      <c r="P631" s="172"/>
      <c r="Q631" s="172"/>
      <c r="R631" s="172"/>
    </row>
    <row r="632" ht="13.65" customHeight="1">
      <c r="A632" s="172"/>
      <c r="B632" s="172"/>
      <c r="C632" s="172"/>
      <c r="D632" s="172"/>
      <c r="E632" s="172"/>
      <c r="F632" s="172"/>
      <c r="G632" s="172"/>
      <c r="H632" s="172"/>
      <c r="I632" s="172"/>
      <c r="J632" s="172"/>
      <c r="K632" s="172"/>
      <c r="L632" s="172"/>
      <c r="M632" s="172"/>
      <c r="N632" s="172"/>
      <c r="O632" s="172"/>
      <c r="P632" s="172"/>
      <c r="Q632" s="172"/>
      <c r="R632" s="172"/>
    </row>
    <row r="633" ht="13.65" customHeight="1">
      <c r="A633" s="172"/>
      <c r="B633" s="172"/>
      <c r="C633" s="172"/>
      <c r="D633" s="172"/>
      <c r="E633" s="172"/>
      <c r="F633" s="172"/>
      <c r="G633" s="172"/>
      <c r="H633" s="172"/>
      <c r="I633" s="172"/>
      <c r="J633" s="172"/>
      <c r="K633" s="172"/>
      <c r="L633" s="172"/>
      <c r="M633" s="172"/>
      <c r="N633" s="172"/>
      <c r="O633" s="172"/>
      <c r="P633" s="172"/>
      <c r="Q633" s="172"/>
      <c r="R633" s="172"/>
    </row>
    <row r="634" ht="13.65" customHeight="1">
      <c r="A634" s="172"/>
      <c r="B634" s="172"/>
      <c r="C634" s="172"/>
      <c r="D634" s="172"/>
      <c r="E634" s="172"/>
      <c r="F634" s="172"/>
      <c r="G634" s="172"/>
      <c r="H634" s="172"/>
      <c r="I634" s="172"/>
      <c r="J634" s="172"/>
      <c r="K634" s="172"/>
      <c r="L634" s="172"/>
      <c r="M634" s="172"/>
      <c r="N634" s="172"/>
      <c r="O634" s="172"/>
      <c r="P634" s="172"/>
      <c r="Q634" s="172"/>
      <c r="R634" s="172"/>
    </row>
    <row r="635" ht="13.65" customHeight="1">
      <c r="A635" s="172"/>
      <c r="B635" s="172"/>
      <c r="C635" s="172"/>
      <c r="D635" s="172"/>
      <c r="E635" s="172"/>
      <c r="F635" s="172"/>
      <c r="G635" s="172"/>
      <c r="H635" s="172"/>
      <c r="I635" s="172"/>
      <c r="J635" s="172"/>
      <c r="K635" s="172"/>
      <c r="L635" s="172"/>
      <c r="M635" s="172"/>
      <c r="N635" s="172"/>
      <c r="O635" s="172"/>
      <c r="P635" s="172"/>
      <c r="Q635" s="172"/>
      <c r="R635" s="172"/>
    </row>
    <row r="636" ht="13.65" customHeight="1">
      <c r="A636" s="172"/>
      <c r="B636" s="172"/>
      <c r="C636" s="172"/>
      <c r="D636" s="172"/>
      <c r="E636" s="172"/>
      <c r="F636" s="172"/>
      <c r="G636" s="172"/>
      <c r="H636" s="172"/>
      <c r="I636" s="172"/>
      <c r="J636" s="172"/>
      <c r="K636" s="172"/>
      <c r="L636" s="172"/>
      <c r="M636" s="172"/>
      <c r="N636" s="172"/>
      <c r="O636" s="172"/>
      <c r="P636" s="172"/>
      <c r="Q636" s="172"/>
      <c r="R636" s="172"/>
    </row>
    <row r="637" ht="13.65" customHeight="1">
      <c r="A637" s="172"/>
      <c r="B637" s="172"/>
      <c r="C637" s="172"/>
      <c r="D637" s="172"/>
      <c r="E637" s="172"/>
      <c r="F637" s="172"/>
      <c r="G637" s="172"/>
      <c r="H637" s="172"/>
      <c r="I637" s="172"/>
      <c r="J637" s="172"/>
      <c r="K637" s="172"/>
      <c r="L637" s="172"/>
      <c r="M637" s="172"/>
      <c r="N637" s="172"/>
      <c r="O637" s="172"/>
      <c r="P637" s="172"/>
      <c r="Q637" s="172"/>
      <c r="R637" s="172"/>
    </row>
    <row r="638" ht="13.65" customHeight="1">
      <c r="A638" s="172"/>
      <c r="B638" s="172"/>
      <c r="C638" s="172"/>
      <c r="D638" s="172"/>
      <c r="E638" s="172"/>
      <c r="F638" s="172"/>
      <c r="G638" s="172"/>
      <c r="H638" s="172"/>
      <c r="I638" s="172"/>
      <c r="J638" s="172"/>
      <c r="K638" s="172"/>
      <c r="L638" s="172"/>
      <c r="M638" s="172"/>
      <c r="N638" s="172"/>
      <c r="O638" s="172"/>
      <c r="P638" s="172"/>
      <c r="Q638" s="172"/>
      <c r="R638" s="172"/>
    </row>
    <row r="639" ht="13.65" customHeight="1">
      <c r="A639" s="172"/>
      <c r="B639" s="172"/>
      <c r="C639" s="172"/>
      <c r="D639" s="172"/>
      <c r="E639" s="172"/>
      <c r="F639" s="172"/>
      <c r="G639" s="172"/>
      <c r="H639" s="172"/>
      <c r="I639" s="172"/>
      <c r="J639" s="172"/>
      <c r="K639" s="172"/>
      <c r="L639" s="172"/>
      <c r="M639" s="172"/>
      <c r="N639" s="172"/>
      <c r="O639" s="172"/>
      <c r="P639" s="172"/>
      <c r="Q639" s="172"/>
      <c r="R639" s="172"/>
    </row>
    <row r="640" ht="13.65" customHeight="1">
      <c r="A640" s="172"/>
      <c r="B640" s="172"/>
      <c r="C640" s="172"/>
      <c r="D640" s="172"/>
      <c r="E640" s="172"/>
      <c r="F640" s="172"/>
      <c r="G640" s="172"/>
      <c r="H640" s="172"/>
      <c r="I640" s="172"/>
      <c r="J640" s="172"/>
      <c r="K640" s="172"/>
      <c r="L640" s="172"/>
      <c r="M640" s="172"/>
      <c r="N640" s="172"/>
      <c r="O640" s="172"/>
      <c r="P640" s="172"/>
      <c r="Q640" s="172"/>
      <c r="R640" s="172"/>
    </row>
    <row r="641" ht="13.65" customHeight="1">
      <c r="A641" s="172"/>
      <c r="B641" s="172"/>
      <c r="C641" s="172"/>
      <c r="D641" s="172"/>
      <c r="E641" s="172"/>
      <c r="F641" s="172"/>
      <c r="G641" s="172"/>
      <c r="H641" s="172"/>
      <c r="I641" s="172"/>
      <c r="J641" s="172"/>
      <c r="K641" s="172"/>
      <c r="L641" s="172"/>
      <c r="M641" s="172"/>
      <c r="N641" s="172"/>
      <c r="O641" s="172"/>
      <c r="P641" s="172"/>
      <c r="Q641" s="172"/>
      <c r="R641" s="172"/>
    </row>
    <row r="642" ht="13.65" customHeight="1">
      <c r="A642" s="172"/>
      <c r="B642" s="172"/>
      <c r="C642" s="172"/>
      <c r="D642" s="172"/>
      <c r="E642" s="172"/>
      <c r="F642" s="172"/>
      <c r="G642" s="172"/>
      <c r="H642" s="172"/>
      <c r="I642" s="172"/>
      <c r="J642" s="172"/>
      <c r="K642" s="172"/>
      <c r="L642" s="172"/>
      <c r="M642" s="172"/>
      <c r="N642" s="172"/>
      <c r="O642" s="172"/>
      <c r="P642" s="172"/>
      <c r="Q642" s="172"/>
      <c r="R642" s="172"/>
    </row>
    <row r="643" ht="13.65" customHeight="1">
      <c r="A643" s="172"/>
      <c r="B643" s="172"/>
      <c r="C643" s="172"/>
      <c r="D643" s="172"/>
      <c r="E643" s="172"/>
      <c r="F643" s="172"/>
      <c r="G643" s="172"/>
      <c r="H643" s="172"/>
      <c r="I643" s="172"/>
      <c r="J643" s="172"/>
      <c r="K643" s="172"/>
      <c r="L643" s="172"/>
      <c r="M643" s="172"/>
      <c r="N643" s="172"/>
      <c r="O643" s="172"/>
      <c r="P643" s="172"/>
      <c r="Q643" s="172"/>
      <c r="R643" s="172"/>
    </row>
    <row r="644" ht="13.65" customHeight="1">
      <c r="A644" s="172"/>
      <c r="B644" s="172"/>
      <c r="C644" s="172"/>
      <c r="D644" s="172"/>
      <c r="E644" s="172"/>
      <c r="F644" s="172"/>
      <c r="G644" s="172"/>
      <c r="H644" s="172"/>
      <c r="I644" s="172"/>
      <c r="J644" s="172"/>
      <c r="K644" s="172"/>
      <c r="L644" s="172"/>
      <c r="M644" s="172"/>
      <c r="N644" s="172"/>
      <c r="O644" s="172"/>
      <c r="P644" s="172"/>
      <c r="Q644" s="172"/>
      <c r="R644" s="172"/>
    </row>
    <row r="645" ht="13.65" customHeight="1">
      <c r="A645" s="172"/>
      <c r="B645" s="172"/>
      <c r="C645" s="172"/>
      <c r="D645" s="172"/>
      <c r="E645" s="172"/>
      <c r="F645" s="172"/>
      <c r="G645" s="172"/>
      <c r="H645" s="172"/>
      <c r="I645" s="172"/>
      <c r="J645" s="172"/>
      <c r="K645" s="172"/>
      <c r="L645" s="172"/>
      <c r="M645" s="172"/>
      <c r="N645" s="172"/>
      <c r="O645" s="172"/>
      <c r="P645" s="172"/>
      <c r="Q645" s="172"/>
      <c r="R645" s="172"/>
    </row>
    <row r="646" ht="13.65" customHeight="1">
      <c r="A646" s="172"/>
      <c r="B646" s="172"/>
      <c r="C646" s="172"/>
      <c r="D646" s="172"/>
      <c r="E646" s="172"/>
      <c r="F646" s="172"/>
      <c r="G646" s="172"/>
      <c r="H646" s="172"/>
      <c r="I646" s="172"/>
      <c r="J646" s="172"/>
      <c r="K646" s="172"/>
      <c r="L646" s="172"/>
      <c r="M646" s="172"/>
      <c r="N646" s="172"/>
      <c r="O646" s="172"/>
      <c r="P646" s="172"/>
      <c r="Q646" s="172"/>
      <c r="R646" s="172"/>
    </row>
    <row r="647" ht="13.65" customHeight="1">
      <c r="A647" s="172"/>
      <c r="B647" s="172"/>
      <c r="C647" s="172"/>
      <c r="D647" s="172"/>
      <c r="E647" s="172"/>
      <c r="F647" s="172"/>
      <c r="G647" s="172"/>
      <c r="H647" s="172"/>
      <c r="I647" s="172"/>
      <c r="J647" s="172"/>
      <c r="K647" s="172"/>
      <c r="L647" s="172"/>
      <c r="M647" s="172"/>
      <c r="N647" s="172"/>
      <c r="O647" s="172"/>
      <c r="P647" s="172"/>
      <c r="Q647" s="172"/>
      <c r="R647" s="172"/>
    </row>
    <row r="648" ht="13.65" customHeight="1">
      <c r="A648" s="172"/>
      <c r="B648" s="172"/>
      <c r="C648" s="172"/>
      <c r="D648" s="172"/>
      <c r="E648" s="172"/>
      <c r="F648" s="172"/>
      <c r="G648" s="172"/>
      <c r="H648" s="172"/>
      <c r="I648" s="172"/>
      <c r="J648" s="172"/>
      <c r="K648" s="172"/>
      <c r="L648" s="172"/>
      <c r="M648" s="172"/>
      <c r="N648" s="172"/>
      <c r="O648" s="172"/>
      <c r="P648" s="172"/>
      <c r="Q648" s="172"/>
      <c r="R648" s="172"/>
    </row>
    <row r="649" ht="13.65" customHeight="1">
      <c r="A649" s="172"/>
      <c r="B649" s="172"/>
      <c r="C649" s="172"/>
      <c r="D649" s="172"/>
      <c r="E649" s="172"/>
      <c r="F649" s="172"/>
      <c r="G649" s="172"/>
      <c r="H649" s="172"/>
      <c r="I649" s="172"/>
      <c r="J649" s="172"/>
      <c r="K649" s="172"/>
      <c r="L649" s="172"/>
      <c r="M649" s="172"/>
      <c r="N649" s="172"/>
      <c r="O649" s="172"/>
      <c r="P649" s="172"/>
      <c r="Q649" s="172"/>
      <c r="R649" s="172"/>
    </row>
    <row r="650" ht="13.65" customHeight="1">
      <c r="A650" s="172"/>
      <c r="B650" s="172"/>
      <c r="C650" s="172"/>
      <c r="D650" s="172"/>
      <c r="E650" s="172"/>
      <c r="F650" s="172"/>
      <c r="G650" s="172"/>
      <c r="H650" s="172"/>
      <c r="I650" s="172"/>
      <c r="J650" s="172"/>
      <c r="K650" s="172"/>
      <c r="L650" s="172"/>
      <c r="M650" s="172"/>
      <c r="N650" s="172"/>
      <c r="O650" s="172"/>
      <c r="P650" s="172"/>
      <c r="Q650" s="172"/>
      <c r="R650" s="172"/>
    </row>
    <row r="651" ht="13.65" customHeight="1">
      <c r="A651" s="172"/>
      <c r="B651" s="172"/>
      <c r="C651" s="172"/>
      <c r="D651" s="172"/>
      <c r="E651" s="172"/>
      <c r="F651" s="172"/>
      <c r="G651" s="172"/>
      <c r="H651" s="172"/>
      <c r="I651" s="172"/>
      <c r="J651" s="172"/>
      <c r="K651" s="172"/>
      <c r="L651" s="172"/>
      <c r="M651" s="172"/>
      <c r="N651" s="172"/>
      <c r="O651" s="172"/>
      <c r="P651" s="172"/>
      <c r="Q651" s="172"/>
      <c r="R651" s="172"/>
    </row>
    <row r="652" ht="13.65" customHeight="1">
      <c r="A652" s="172"/>
      <c r="B652" s="172"/>
      <c r="C652" s="172"/>
      <c r="D652" s="172"/>
      <c r="E652" s="172"/>
      <c r="F652" s="172"/>
      <c r="G652" s="172"/>
      <c r="H652" s="172"/>
      <c r="I652" s="172"/>
      <c r="J652" s="172"/>
      <c r="K652" s="172"/>
      <c r="L652" s="172"/>
      <c r="M652" s="172"/>
      <c r="N652" s="172"/>
      <c r="O652" s="172"/>
      <c r="P652" s="172"/>
      <c r="Q652" s="172"/>
      <c r="R652" s="172"/>
    </row>
    <row r="653" ht="13.65" customHeight="1">
      <c r="A653" s="172"/>
      <c r="B653" s="172"/>
      <c r="C653" s="172"/>
      <c r="D653" s="172"/>
      <c r="E653" s="172"/>
      <c r="F653" s="172"/>
      <c r="G653" s="172"/>
      <c r="H653" s="172"/>
      <c r="I653" s="172"/>
      <c r="J653" s="172"/>
      <c r="K653" s="172"/>
      <c r="L653" s="172"/>
      <c r="M653" s="172"/>
      <c r="N653" s="172"/>
      <c r="O653" s="172"/>
      <c r="P653" s="172"/>
      <c r="Q653" s="172"/>
      <c r="R653" s="172"/>
    </row>
    <row r="654" ht="13.65" customHeight="1">
      <c r="A654" s="172"/>
      <c r="B654" s="172"/>
      <c r="C654" s="172"/>
      <c r="D654" s="172"/>
      <c r="E654" s="172"/>
      <c r="F654" s="172"/>
      <c r="G654" s="172"/>
      <c r="H654" s="172"/>
      <c r="I654" s="172"/>
      <c r="J654" s="172"/>
      <c r="K654" s="172"/>
      <c r="L654" s="172"/>
      <c r="M654" s="172"/>
      <c r="N654" s="172"/>
      <c r="O654" s="172"/>
      <c r="P654" s="172"/>
      <c r="Q654" s="172"/>
      <c r="R654" s="172"/>
    </row>
    <row r="655" ht="13.65" customHeight="1">
      <c r="A655" s="172"/>
      <c r="B655" s="172"/>
      <c r="C655" s="172"/>
      <c r="D655" s="172"/>
      <c r="E655" s="172"/>
      <c r="F655" s="172"/>
      <c r="G655" s="172"/>
      <c r="H655" s="172"/>
      <c r="I655" s="172"/>
      <c r="J655" s="172"/>
      <c r="K655" s="172"/>
      <c r="L655" s="172"/>
      <c r="M655" s="172"/>
      <c r="N655" s="172"/>
      <c r="O655" s="172"/>
      <c r="P655" s="172"/>
      <c r="Q655" s="172"/>
      <c r="R655" s="172"/>
    </row>
    <row r="656" ht="13.65" customHeight="1">
      <c r="A656" s="172"/>
      <c r="B656" s="172"/>
      <c r="C656" s="172"/>
      <c r="D656" s="172"/>
      <c r="E656" s="172"/>
      <c r="F656" s="172"/>
      <c r="G656" s="172"/>
      <c r="H656" s="172"/>
      <c r="I656" s="172"/>
      <c r="J656" s="172"/>
      <c r="K656" s="172"/>
      <c r="L656" s="172"/>
      <c r="M656" s="172"/>
      <c r="N656" s="172"/>
      <c r="O656" s="172"/>
      <c r="P656" s="172"/>
      <c r="Q656" s="172"/>
      <c r="R656" s="172"/>
    </row>
    <row r="657" ht="13.65" customHeight="1">
      <c r="A657" s="172"/>
      <c r="B657" s="172"/>
      <c r="C657" s="172"/>
      <c r="D657" s="172"/>
      <c r="E657" s="172"/>
      <c r="F657" s="172"/>
      <c r="G657" s="172"/>
      <c r="H657" s="172"/>
      <c r="I657" s="172"/>
      <c r="J657" s="172"/>
      <c r="K657" s="172"/>
      <c r="L657" s="172"/>
      <c r="M657" s="172"/>
      <c r="N657" s="172"/>
      <c r="O657" s="172"/>
      <c r="P657" s="172"/>
      <c r="Q657" s="172"/>
      <c r="R657" s="172"/>
    </row>
    <row r="658" ht="13.65" customHeight="1">
      <c r="A658" s="172"/>
      <c r="B658" s="172"/>
      <c r="C658" s="172"/>
      <c r="D658" s="172"/>
      <c r="E658" s="172"/>
      <c r="F658" s="172"/>
      <c r="G658" s="172"/>
      <c r="H658" s="172"/>
      <c r="I658" s="172"/>
      <c r="J658" s="172"/>
      <c r="K658" s="172"/>
      <c r="L658" s="172"/>
      <c r="M658" s="172"/>
      <c r="N658" s="172"/>
      <c r="O658" s="172"/>
      <c r="P658" s="172"/>
      <c r="Q658" s="172"/>
      <c r="R658" s="172"/>
    </row>
    <row r="659" ht="13.65" customHeight="1">
      <c r="A659" s="172"/>
      <c r="B659" s="172"/>
      <c r="C659" s="172"/>
      <c r="D659" s="172"/>
      <c r="E659" s="172"/>
      <c r="F659" s="172"/>
      <c r="G659" s="172"/>
      <c r="H659" s="172"/>
      <c r="I659" s="172"/>
      <c r="J659" s="172"/>
      <c r="K659" s="172"/>
      <c r="L659" s="172"/>
      <c r="M659" s="172"/>
      <c r="N659" s="172"/>
      <c r="O659" s="172"/>
      <c r="P659" s="172"/>
      <c r="Q659" s="172"/>
      <c r="R659" s="172"/>
    </row>
    <row r="660" ht="13.65" customHeight="1">
      <c r="A660" s="172"/>
      <c r="B660" s="172"/>
      <c r="C660" s="172"/>
      <c r="D660" s="172"/>
      <c r="E660" s="172"/>
      <c r="F660" s="172"/>
      <c r="G660" s="172"/>
      <c r="H660" s="172"/>
      <c r="I660" s="172"/>
      <c r="J660" s="172"/>
      <c r="K660" s="172"/>
      <c r="L660" s="172"/>
      <c r="M660" s="172"/>
      <c r="N660" s="172"/>
      <c r="O660" s="172"/>
      <c r="P660" s="172"/>
      <c r="Q660" s="172"/>
      <c r="R660" s="172"/>
    </row>
    <row r="661" ht="13.65" customHeight="1">
      <c r="A661" s="172"/>
      <c r="B661" s="172"/>
      <c r="C661" s="172"/>
      <c r="D661" s="172"/>
      <c r="E661" s="172"/>
      <c r="F661" s="172"/>
      <c r="G661" s="172"/>
      <c r="H661" s="172"/>
      <c r="I661" s="172"/>
      <c r="J661" s="172"/>
      <c r="K661" s="172"/>
      <c r="L661" s="172"/>
      <c r="M661" s="172"/>
      <c r="N661" s="172"/>
      <c r="O661" s="172"/>
      <c r="P661" s="172"/>
      <c r="Q661" s="172"/>
      <c r="R661" s="172"/>
    </row>
    <row r="662" ht="13.65" customHeight="1">
      <c r="A662" s="172"/>
      <c r="B662" s="172"/>
      <c r="C662" s="172"/>
      <c r="D662" s="172"/>
      <c r="E662" s="172"/>
      <c r="F662" s="172"/>
      <c r="G662" s="172"/>
      <c r="H662" s="172"/>
      <c r="I662" s="172"/>
      <c r="J662" s="172"/>
      <c r="K662" s="172"/>
      <c r="L662" s="172"/>
      <c r="M662" s="172"/>
      <c r="N662" s="172"/>
      <c r="O662" s="172"/>
      <c r="P662" s="172"/>
      <c r="Q662" s="172"/>
      <c r="R662" s="172"/>
    </row>
    <row r="663" ht="13.65" customHeight="1">
      <c r="A663" s="172"/>
      <c r="B663" s="172"/>
      <c r="C663" s="172"/>
      <c r="D663" s="172"/>
      <c r="E663" s="172"/>
      <c r="F663" s="172"/>
      <c r="G663" s="172"/>
      <c r="H663" s="172"/>
      <c r="I663" s="172"/>
      <c r="J663" s="172"/>
      <c r="K663" s="172"/>
      <c r="L663" s="172"/>
      <c r="M663" s="172"/>
      <c r="N663" s="172"/>
      <c r="O663" s="172"/>
      <c r="P663" s="172"/>
      <c r="Q663" s="172"/>
      <c r="R663" s="172"/>
    </row>
    <row r="664" ht="13.65" customHeight="1">
      <c r="A664" s="172"/>
      <c r="B664" s="172"/>
      <c r="C664" s="172"/>
      <c r="D664" s="172"/>
      <c r="E664" s="172"/>
      <c r="F664" s="172"/>
      <c r="G664" s="172"/>
      <c r="H664" s="172"/>
      <c r="I664" s="172"/>
      <c r="J664" s="172"/>
      <c r="K664" s="172"/>
      <c r="L664" s="172"/>
      <c r="M664" s="172"/>
      <c r="N664" s="172"/>
      <c r="O664" s="172"/>
      <c r="P664" s="172"/>
      <c r="Q664" s="172"/>
      <c r="R664" s="172"/>
    </row>
    <row r="665" ht="13.65" customHeight="1">
      <c r="A665" s="172"/>
      <c r="B665" s="172"/>
      <c r="C665" s="172"/>
      <c r="D665" s="172"/>
      <c r="E665" s="172"/>
      <c r="F665" s="172"/>
      <c r="G665" s="172"/>
      <c r="H665" s="172"/>
      <c r="I665" s="172"/>
      <c r="J665" s="172"/>
      <c r="K665" s="172"/>
      <c r="L665" s="172"/>
      <c r="M665" s="172"/>
      <c r="N665" s="172"/>
      <c r="O665" s="172"/>
      <c r="P665" s="172"/>
      <c r="Q665" s="172"/>
      <c r="R665" s="172"/>
    </row>
    <row r="666" ht="13.65" customHeight="1">
      <c r="A666" s="172"/>
      <c r="B666" s="172"/>
      <c r="C666" s="172"/>
      <c r="D666" s="172"/>
      <c r="E666" s="172"/>
      <c r="F666" s="172"/>
      <c r="G666" s="172"/>
      <c r="H666" s="172"/>
      <c r="I666" s="172"/>
      <c r="J666" s="172"/>
      <c r="K666" s="172"/>
      <c r="L666" s="172"/>
      <c r="M666" s="172"/>
      <c r="N666" s="172"/>
      <c r="O666" s="172"/>
      <c r="P666" s="172"/>
      <c r="Q666" s="172"/>
      <c r="R666" s="172"/>
    </row>
    <row r="667" ht="13.65" customHeight="1">
      <c r="A667" s="172"/>
      <c r="B667" s="172"/>
      <c r="C667" s="172"/>
      <c r="D667" s="172"/>
      <c r="E667" s="172"/>
      <c r="F667" s="172"/>
      <c r="G667" s="172"/>
      <c r="H667" s="172"/>
      <c r="I667" s="172"/>
      <c r="J667" s="172"/>
      <c r="K667" s="172"/>
      <c r="L667" s="172"/>
      <c r="M667" s="172"/>
      <c r="N667" s="172"/>
      <c r="O667" s="172"/>
      <c r="P667" s="172"/>
      <c r="Q667" s="172"/>
      <c r="R667" s="172"/>
    </row>
    <row r="668" ht="13.65" customHeight="1">
      <c r="A668" s="172"/>
      <c r="B668" s="172"/>
      <c r="C668" s="172"/>
      <c r="D668" s="172"/>
      <c r="E668" s="172"/>
      <c r="F668" s="172"/>
      <c r="G668" s="172"/>
      <c r="H668" s="172"/>
      <c r="I668" s="172"/>
      <c r="J668" s="172"/>
      <c r="K668" s="172"/>
      <c r="L668" s="172"/>
      <c r="M668" s="172"/>
      <c r="N668" s="172"/>
      <c r="O668" s="172"/>
      <c r="P668" s="172"/>
      <c r="Q668" s="172"/>
      <c r="R668" s="172"/>
    </row>
    <row r="669" ht="13.65" customHeight="1">
      <c r="A669" s="172"/>
      <c r="B669" s="172"/>
      <c r="C669" s="172"/>
      <c r="D669" s="172"/>
      <c r="E669" s="172"/>
      <c r="F669" s="172"/>
      <c r="G669" s="172"/>
      <c r="H669" s="172"/>
      <c r="I669" s="172"/>
      <c r="J669" s="172"/>
      <c r="K669" s="172"/>
      <c r="L669" s="172"/>
      <c r="M669" s="172"/>
      <c r="N669" s="172"/>
      <c r="O669" s="172"/>
      <c r="P669" s="172"/>
      <c r="Q669" s="172"/>
      <c r="R669" s="172"/>
    </row>
    <row r="670" ht="13.65" customHeight="1">
      <c r="A670" s="172"/>
      <c r="B670" s="172"/>
      <c r="C670" s="172"/>
      <c r="D670" s="172"/>
      <c r="E670" s="172"/>
      <c r="F670" s="172"/>
      <c r="G670" s="172"/>
      <c r="H670" s="172"/>
      <c r="I670" s="172"/>
      <c r="J670" s="172"/>
      <c r="K670" s="172"/>
      <c r="L670" s="172"/>
      <c r="M670" s="172"/>
      <c r="N670" s="172"/>
      <c r="O670" s="172"/>
      <c r="P670" s="172"/>
      <c r="Q670" s="172"/>
      <c r="R670" s="172"/>
    </row>
    <row r="671" ht="13.65" customHeight="1">
      <c r="A671" s="172"/>
      <c r="B671" s="172"/>
      <c r="C671" s="172"/>
      <c r="D671" s="172"/>
      <c r="E671" s="172"/>
      <c r="F671" s="172"/>
      <c r="G671" s="172"/>
      <c r="H671" s="172"/>
      <c r="I671" s="172"/>
      <c r="J671" s="172"/>
      <c r="K671" s="172"/>
      <c r="L671" s="172"/>
      <c r="M671" s="172"/>
      <c r="N671" s="172"/>
      <c r="O671" s="172"/>
      <c r="P671" s="172"/>
      <c r="Q671" s="172"/>
      <c r="R671" s="172"/>
    </row>
    <row r="672" ht="13.65" customHeight="1">
      <c r="A672" s="172"/>
      <c r="B672" s="172"/>
      <c r="C672" s="172"/>
      <c r="D672" s="172"/>
      <c r="E672" s="172"/>
      <c r="F672" s="172"/>
      <c r="G672" s="172"/>
      <c r="H672" s="172"/>
      <c r="I672" s="172"/>
      <c r="J672" s="172"/>
      <c r="K672" s="172"/>
      <c r="L672" s="172"/>
      <c r="M672" s="172"/>
      <c r="N672" s="172"/>
      <c r="O672" s="172"/>
      <c r="P672" s="172"/>
      <c r="Q672" s="172"/>
      <c r="R672" s="172"/>
    </row>
    <row r="673" ht="13.65" customHeight="1">
      <c r="A673" s="172"/>
      <c r="B673" s="172"/>
      <c r="C673" s="172"/>
      <c r="D673" s="172"/>
      <c r="E673" s="172"/>
      <c r="F673" s="172"/>
      <c r="G673" s="172"/>
      <c r="H673" s="172"/>
      <c r="I673" s="172"/>
      <c r="J673" s="172"/>
      <c r="K673" s="172"/>
      <c r="L673" s="172"/>
      <c r="M673" s="172"/>
      <c r="N673" s="172"/>
      <c r="O673" s="172"/>
      <c r="P673" s="172"/>
      <c r="Q673" s="172"/>
      <c r="R673" s="172"/>
    </row>
    <row r="674" ht="13.65" customHeight="1">
      <c r="A674" s="172"/>
      <c r="B674" s="172"/>
      <c r="C674" s="172"/>
      <c r="D674" s="172"/>
      <c r="E674" s="172"/>
      <c r="F674" s="172"/>
      <c r="G674" s="172"/>
      <c r="H674" s="172"/>
      <c r="I674" s="172"/>
      <c r="J674" s="172"/>
      <c r="K674" s="172"/>
      <c r="L674" s="172"/>
      <c r="M674" s="172"/>
      <c r="N674" s="172"/>
      <c r="O674" s="172"/>
      <c r="P674" s="172"/>
      <c r="Q674" s="172"/>
      <c r="R674" s="172"/>
    </row>
    <row r="675" ht="13.65" customHeight="1">
      <c r="A675" s="172"/>
      <c r="B675" s="172"/>
      <c r="C675" s="172"/>
      <c r="D675" s="172"/>
      <c r="E675" s="172"/>
      <c r="F675" s="172"/>
      <c r="G675" s="172"/>
      <c r="H675" s="172"/>
      <c r="I675" s="172"/>
      <c r="J675" s="172"/>
      <c r="K675" s="172"/>
      <c r="L675" s="172"/>
      <c r="M675" s="172"/>
      <c r="N675" s="172"/>
      <c r="O675" s="172"/>
      <c r="P675" s="172"/>
      <c r="Q675" s="172"/>
      <c r="R675" s="172"/>
    </row>
    <row r="676" ht="13.65" customHeight="1">
      <c r="A676" s="172"/>
      <c r="B676" s="172"/>
      <c r="C676" s="172"/>
      <c r="D676" s="172"/>
      <c r="E676" s="172"/>
      <c r="F676" s="172"/>
      <c r="G676" s="172"/>
      <c r="H676" s="172"/>
      <c r="I676" s="172"/>
      <c r="J676" s="172"/>
      <c r="K676" s="172"/>
      <c r="L676" s="172"/>
      <c r="M676" s="172"/>
      <c r="N676" s="172"/>
      <c r="O676" s="172"/>
      <c r="P676" s="172"/>
      <c r="Q676" s="172"/>
      <c r="R676" s="172"/>
    </row>
    <row r="677" ht="13.65" customHeight="1">
      <c r="A677" s="172"/>
      <c r="B677" s="172"/>
      <c r="C677" s="172"/>
      <c r="D677" s="172"/>
      <c r="E677" s="172"/>
      <c r="F677" s="172"/>
      <c r="G677" s="172"/>
      <c r="H677" s="172"/>
      <c r="I677" s="172"/>
      <c r="J677" s="172"/>
      <c r="K677" s="172"/>
      <c r="L677" s="172"/>
      <c r="M677" s="172"/>
      <c r="N677" s="172"/>
      <c r="O677" s="172"/>
      <c r="P677" s="172"/>
      <c r="Q677" s="172"/>
      <c r="R677" s="172"/>
    </row>
    <row r="678" ht="13.65" customHeight="1">
      <c r="A678" s="172"/>
      <c r="B678" s="172"/>
      <c r="C678" s="172"/>
      <c r="D678" s="172"/>
      <c r="E678" s="172"/>
      <c r="F678" s="172"/>
      <c r="G678" s="172"/>
      <c r="H678" s="172"/>
      <c r="I678" s="172"/>
      <c r="J678" s="172"/>
      <c r="K678" s="172"/>
      <c r="L678" s="172"/>
      <c r="M678" s="172"/>
      <c r="N678" s="172"/>
      <c r="O678" s="172"/>
      <c r="P678" s="172"/>
      <c r="Q678" s="172"/>
      <c r="R678" s="172"/>
    </row>
    <row r="679" ht="13.65" customHeight="1">
      <c r="A679" s="172"/>
      <c r="B679" s="172"/>
      <c r="C679" s="172"/>
      <c r="D679" s="172"/>
      <c r="E679" s="172"/>
      <c r="F679" s="172"/>
      <c r="G679" s="172"/>
      <c r="H679" s="172"/>
      <c r="I679" s="172"/>
      <c r="J679" s="172"/>
      <c r="K679" s="172"/>
      <c r="L679" s="172"/>
      <c r="M679" s="172"/>
      <c r="N679" s="172"/>
      <c r="O679" s="172"/>
      <c r="P679" s="172"/>
      <c r="Q679" s="172"/>
      <c r="R679" s="172"/>
    </row>
    <row r="680" ht="13.65" customHeight="1">
      <c r="A680" s="172"/>
      <c r="B680" s="172"/>
      <c r="C680" s="172"/>
      <c r="D680" s="172"/>
      <c r="E680" s="172"/>
      <c r="F680" s="172"/>
      <c r="G680" s="172"/>
      <c r="H680" s="172"/>
      <c r="I680" s="172"/>
      <c r="J680" s="172"/>
      <c r="K680" s="172"/>
      <c r="L680" s="172"/>
      <c r="M680" s="172"/>
      <c r="N680" s="172"/>
      <c r="O680" s="172"/>
      <c r="P680" s="172"/>
      <c r="Q680" s="172"/>
      <c r="R680" s="172"/>
    </row>
    <row r="681" ht="13.65" customHeight="1">
      <c r="A681" s="172"/>
      <c r="B681" s="172"/>
      <c r="C681" s="172"/>
      <c r="D681" s="172"/>
      <c r="E681" s="172"/>
      <c r="F681" s="172"/>
      <c r="G681" s="172"/>
      <c r="H681" s="172"/>
      <c r="I681" s="172"/>
      <c r="J681" s="172"/>
      <c r="K681" s="172"/>
      <c r="L681" s="172"/>
      <c r="M681" s="172"/>
      <c r="N681" s="172"/>
      <c r="O681" s="172"/>
      <c r="P681" s="172"/>
      <c r="Q681" s="172"/>
      <c r="R681" s="172"/>
    </row>
    <row r="682" ht="13.65" customHeight="1">
      <c r="A682" s="172"/>
      <c r="B682" s="172"/>
      <c r="C682" s="172"/>
      <c r="D682" s="172"/>
      <c r="E682" s="172"/>
      <c r="F682" s="172"/>
      <c r="G682" s="172"/>
      <c r="H682" s="172"/>
      <c r="I682" s="172"/>
      <c r="J682" s="172"/>
      <c r="K682" s="172"/>
      <c r="L682" s="172"/>
      <c r="M682" s="172"/>
      <c r="N682" s="172"/>
      <c r="O682" s="172"/>
      <c r="P682" s="172"/>
      <c r="Q682" s="172"/>
      <c r="R682" s="172"/>
    </row>
    <row r="683" ht="13.65" customHeight="1">
      <c r="A683" s="172"/>
      <c r="B683" s="172"/>
      <c r="C683" s="172"/>
      <c r="D683" s="172"/>
      <c r="E683" s="172"/>
      <c r="F683" s="172"/>
      <c r="G683" s="172"/>
      <c r="H683" s="172"/>
      <c r="I683" s="172"/>
      <c r="J683" s="172"/>
      <c r="K683" s="172"/>
      <c r="L683" s="172"/>
      <c r="M683" s="172"/>
      <c r="N683" s="172"/>
      <c r="O683" s="172"/>
      <c r="P683" s="172"/>
      <c r="Q683" s="172"/>
      <c r="R683" s="172"/>
    </row>
    <row r="684" ht="13.65" customHeight="1">
      <c r="A684" s="172"/>
      <c r="B684" s="172"/>
      <c r="C684" s="172"/>
      <c r="D684" s="172"/>
      <c r="E684" s="172"/>
      <c r="F684" s="172"/>
      <c r="G684" s="172"/>
      <c r="H684" s="172"/>
      <c r="I684" s="172"/>
      <c r="J684" s="172"/>
      <c r="K684" s="172"/>
      <c r="L684" s="172"/>
      <c r="M684" s="172"/>
      <c r="N684" s="172"/>
      <c r="O684" s="172"/>
      <c r="P684" s="172"/>
      <c r="Q684" s="172"/>
      <c r="R684" s="172"/>
    </row>
    <row r="685" ht="13.65" customHeight="1">
      <c r="A685" s="172"/>
      <c r="B685" s="172"/>
      <c r="C685" s="172"/>
      <c r="D685" s="172"/>
      <c r="E685" s="172"/>
      <c r="F685" s="172"/>
      <c r="G685" s="172"/>
      <c r="H685" s="172"/>
      <c r="I685" s="172"/>
      <c r="J685" s="172"/>
      <c r="K685" s="172"/>
      <c r="L685" s="172"/>
      <c r="M685" s="172"/>
      <c r="N685" s="172"/>
      <c r="O685" s="172"/>
      <c r="P685" s="172"/>
      <c r="Q685" s="172"/>
      <c r="R685" s="172"/>
    </row>
    <row r="686" ht="13.65" customHeight="1">
      <c r="A686" s="172"/>
      <c r="B686" s="172"/>
      <c r="C686" s="172"/>
      <c r="D686" s="172"/>
      <c r="E686" s="172"/>
      <c r="F686" s="172"/>
      <c r="G686" s="172"/>
      <c r="H686" s="172"/>
      <c r="I686" s="172"/>
      <c r="J686" s="172"/>
      <c r="K686" s="172"/>
      <c r="L686" s="172"/>
      <c r="M686" s="172"/>
      <c r="N686" s="172"/>
      <c r="O686" s="172"/>
      <c r="P686" s="172"/>
      <c r="Q686" s="172"/>
      <c r="R686" s="172"/>
    </row>
    <row r="687" ht="13.65" customHeight="1">
      <c r="A687" s="172"/>
      <c r="B687" s="172"/>
      <c r="C687" s="172"/>
      <c r="D687" s="172"/>
      <c r="E687" s="172"/>
      <c r="F687" s="172"/>
      <c r="G687" s="172"/>
      <c r="H687" s="172"/>
      <c r="I687" s="172"/>
      <c r="J687" s="172"/>
      <c r="K687" s="172"/>
      <c r="L687" s="172"/>
      <c r="M687" s="172"/>
      <c r="N687" s="172"/>
      <c r="O687" s="172"/>
      <c r="P687" s="172"/>
      <c r="Q687" s="172"/>
      <c r="R687" s="172"/>
    </row>
    <row r="688" ht="13.65" customHeight="1">
      <c r="A688" s="172"/>
      <c r="B688" s="172"/>
      <c r="C688" s="172"/>
      <c r="D688" s="172"/>
      <c r="E688" s="172"/>
      <c r="F688" s="172"/>
      <c r="G688" s="172"/>
      <c r="H688" s="172"/>
      <c r="I688" s="172"/>
      <c r="J688" s="172"/>
      <c r="K688" s="172"/>
      <c r="L688" s="172"/>
      <c r="M688" s="172"/>
      <c r="N688" s="172"/>
      <c r="O688" s="172"/>
      <c r="P688" s="172"/>
      <c r="Q688" s="172"/>
      <c r="R688" s="172"/>
    </row>
    <row r="689" ht="13.65" customHeight="1">
      <c r="A689" s="172"/>
      <c r="B689" s="172"/>
      <c r="C689" s="172"/>
      <c r="D689" s="172"/>
      <c r="E689" s="172"/>
      <c r="F689" s="172"/>
      <c r="G689" s="172"/>
      <c r="H689" s="172"/>
      <c r="I689" s="172"/>
      <c r="J689" s="172"/>
      <c r="K689" s="172"/>
      <c r="L689" s="172"/>
      <c r="M689" s="172"/>
      <c r="N689" s="172"/>
      <c r="O689" s="172"/>
      <c r="P689" s="172"/>
      <c r="Q689" s="172"/>
      <c r="R689" s="172"/>
    </row>
    <row r="690" ht="13.65" customHeight="1">
      <c r="A690" s="172"/>
      <c r="B690" s="172"/>
      <c r="C690" s="172"/>
      <c r="D690" s="172"/>
      <c r="E690" s="172"/>
      <c r="F690" s="172"/>
      <c r="G690" s="172"/>
      <c r="H690" s="172"/>
      <c r="I690" s="172"/>
      <c r="J690" s="172"/>
      <c r="K690" s="172"/>
      <c r="L690" s="172"/>
      <c r="M690" s="172"/>
      <c r="N690" s="172"/>
      <c r="O690" s="172"/>
      <c r="P690" s="172"/>
      <c r="Q690" s="172"/>
      <c r="R690" s="172"/>
    </row>
    <row r="691" ht="13.65" customHeight="1">
      <c r="A691" s="172"/>
      <c r="B691" s="172"/>
      <c r="C691" s="172"/>
      <c r="D691" s="172"/>
      <c r="E691" s="172"/>
      <c r="F691" s="172"/>
      <c r="G691" s="172"/>
      <c r="H691" s="172"/>
      <c r="I691" s="172"/>
      <c r="J691" s="172"/>
      <c r="K691" s="172"/>
      <c r="L691" s="172"/>
      <c r="M691" s="172"/>
      <c r="N691" s="172"/>
      <c r="O691" s="172"/>
      <c r="P691" s="172"/>
      <c r="Q691" s="172"/>
      <c r="R691" s="172"/>
    </row>
    <row r="692" ht="13.65" customHeight="1">
      <c r="A692" s="172"/>
      <c r="B692" s="172"/>
      <c r="C692" s="172"/>
      <c r="D692" s="172"/>
      <c r="E692" s="172"/>
      <c r="F692" s="172"/>
      <c r="G692" s="172"/>
      <c r="H692" s="172"/>
      <c r="I692" s="172"/>
      <c r="J692" s="172"/>
      <c r="K692" s="172"/>
      <c r="L692" s="172"/>
      <c r="M692" s="172"/>
      <c r="N692" s="172"/>
      <c r="O692" s="172"/>
      <c r="P692" s="172"/>
      <c r="Q692" s="172"/>
      <c r="R692" s="172"/>
    </row>
    <row r="693" ht="13.65" customHeight="1">
      <c r="A693" s="172"/>
      <c r="B693" s="172"/>
      <c r="C693" s="172"/>
      <c r="D693" s="172"/>
      <c r="E693" s="172"/>
      <c r="F693" s="172"/>
      <c r="G693" s="172"/>
      <c r="H693" s="172"/>
      <c r="I693" s="172"/>
      <c r="J693" s="172"/>
      <c r="K693" s="172"/>
      <c r="L693" s="172"/>
      <c r="M693" s="172"/>
      <c r="N693" s="172"/>
      <c r="O693" s="172"/>
      <c r="P693" s="172"/>
      <c r="Q693" s="172"/>
      <c r="R693" s="172"/>
    </row>
    <row r="694" ht="13.65" customHeight="1">
      <c r="A694" s="172"/>
      <c r="B694" s="172"/>
      <c r="C694" s="172"/>
      <c r="D694" s="172"/>
      <c r="E694" s="172"/>
      <c r="F694" s="172"/>
      <c r="G694" s="172"/>
      <c r="H694" s="172"/>
      <c r="I694" s="172"/>
      <c r="J694" s="172"/>
      <c r="K694" s="172"/>
      <c r="L694" s="172"/>
      <c r="M694" s="172"/>
      <c r="N694" s="172"/>
      <c r="O694" s="172"/>
      <c r="P694" s="172"/>
      <c r="Q694" s="172"/>
      <c r="R694" s="172"/>
    </row>
    <row r="695" ht="13.65" customHeight="1">
      <c r="A695" s="172"/>
      <c r="B695" s="172"/>
      <c r="C695" s="172"/>
      <c r="D695" s="172"/>
      <c r="E695" s="172"/>
      <c r="F695" s="172"/>
      <c r="G695" s="172"/>
      <c r="H695" s="172"/>
      <c r="I695" s="172"/>
      <c r="J695" s="172"/>
      <c r="K695" s="172"/>
      <c r="L695" s="172"/>
      <c r="M695" s="172"/>
      <c r="N695" s="172"/>
      <c r="O695" s="172"/>
      <c r="P695" s="172"/>
      <c r="Q695" s="172"/>
      <c r="R695" s="172"/>
    </row>
    <row r="696" ht="13.65" customHeight="1">
      <c r="A696" s="172"/>
      <c r="B696" s="172"/>
      <c r="C696" s="172"/>
      <c r="D696" s="172"/>
      <c r="E696" s="172"/>
      <c r="F696" s="172"/>
      <c r="G696" s="172"/>
      <c r="H696" s="172"/>
      <c r="I696" s="172"/>
      <c r="J696" s="172"/>
      <c r="K696" s="172"/>
      <c r="L696" s="172"/>
      <c r="M696" s="172"/>
      <c r="N696" s="172"/>
      <c r="O696" s="172"/>
      <c r="P696" s="172"/>
      <c r="Q696" s="172"/>
      <c r="R696" s="172"/>
    </row>
    <row r="697" ht="13.65" customHeight="1">
      <c r="A697" s="172"/>
      <c r="B697" s="172"/>
      <c r="C697" s="172"/>
      <c r="D697" s="172"/>
      <c r="E697" s="172"/>
      <c r="F697" s="172"/>
      <c r="G697" s="172"/>
      <c r="H697" s="172"/>
      <c r="I697" s="172"/>
      <c r="J697" s="172"/>
      <c r="K697" s="172"/>
      <c r="L697" s="172"/>
      <c r="M697" s="172"/>
      <c r="N697" s="172"/>
      <c r="O697" s="172"/>
      <c r="P697" s="172"/>
      <c r="Q697" s="172"/>
      <c r="R697" s="172"/>
    </row>
    <row r="698" ht="13.65" customHeight="1">
      <c r="A698" s="172"/>
      <c r="B698" s="172"/>
      <c r="C698" s="172"/>
      <c r="D698" s="172"/>
      <c r="E698" s="172"/>
      <c r="F698" s="172"/>
      <c r="G698" s="172"/>
      <c r="H698" s="172"/>
      <c r="I698" s="172"/>
      <c r="J698" s="172"/>
      <c r="K698" s="172"/>
      <c r="L698" s="172"/>
      <c r="M698" s="172"/>
      <c r="N698" s="172"/>
      <c r="O698" s="172"/>
      <c r="P698" s="172"/>
      <c r="Q698" s="172"/>
      <c r="R698" s="172"/>
    </row>
    <row r="699" ht="13.65" customHeight="1">
      <c r="A699" s="172"/>
      <c r="B699" s="172"/>
      <c r="C699" s="172"/>
      <c r="D699" s="172"/>
      <c r="E699" s="172"/>
      <c r="F699" s="172"/>
      <c r="G699" s="172"/>
      <c r="H699" s="172"/>
      <c r="I699" s="172"/>
      <c r="J699" s="172"/>
      <c r="K699" s="172"/>
      <c r="L699" s="172"/>
      <c r="M699" s="172"/>
      <c r="N699" s="172"/>
      <c r="O699" s="172"/>
      <c r="P699" s="172"/>
      <c r="Q699" s="172"/>
      <c r="R699" s="172"/>
    </row>
    <row r="700" ht="13.65" customHeight="1">
      <c r="A700" s="172"/>
      <c r="B700" s="172"/>
      <c r="C700" s="172"/>
      <c r="D700" s="172"/>
      <c r="E700" s="172"/>
      <c r="F700" s="172"/>
      <c r="G700" s="172"/>
      <c r="H700" s="172"/>
      <c r="I700" s="172"/>
      <c r="J700" s="172"/>
      <c r="K700" s="172"/>
      <c r="L700" s="172"/>
      <c r="M700" s="172"/>
      <c r="N700" s="172"/>
      <c r="O700" s="172"/>
      <c r="P700" s="172"/>
      <c r="Q700" s="172"/>
      <c r="R700" s="172"/>
    </row>
    <row r="701" ht="13.65" customHeight="1">
      <c r="A701" s="172"/>
      <c r="B701" s="172"/>
      <c r="C701" s="172"/>
      <c r="D701" s="172"/>
      <c r="E701" s="172"/>
      <c r="F701" s="172"/>
      <c r="G701" s="172"/>
      <c r="H701" s="172"/>
      <c r="I701" s="172"/>
      <c r="J701" s="172"/>
      <c r="K701" s="172"/>
      <c r="L701" s="172"/>
      <c r="M701" s="172"/>
      <c r="N701" s="172"/>
      <c r="O701" s="172"/>
      <c r="P701" s="172"/>
      <c r="Q701" s="172"/>
      <c r="R701" s="172"/>
    </row>
    <row r="702" ht="13.65" customHeight="1">
      <c r="A702" s="172"/>
      <c r="B702" s="172"/>
      <c r="C702" s="172"/>
      <c r="D702" s="172"/>
      <c r="E702" s="172"/>
      <c r="F702" s="172"/>
      <c r="G702" s="172"/>
      <c r="H702" s="172"/>
      <c r="I702" s="172"/>
      <c r="J702" s="172"/>
      <c r="K702" s="172"/>
      <c r="L702" s="172"/>
      <c r="M702" s="172"/>
      <c r="N702" s="172"/>
      <c r="O702" s="172"/>
      <c r="P702" s="172"/>
      <c r="Q702" s="172"/>
      <c r="R702" s="172"/>
    </row>
    <row r="703" ht="13.65" customHeight="1">
      <c r="A703" s="172"/>
      <c r="B703" s="172"/>
      <c r="C703" s="172"/>
      <c r="D703" s="172"/>
      <c r="E703" s="172"/>
      <c r="F703" s="172"/>
      <c r="G703" s="172"/>
      <c r="H703" s="172"/>
      <c r="I703" s="172"/>
      <c r="J703" s="172"/>
      <c r="K703" s="172"/>
      <c r="L703" s="172"/>
      <c r="M703" s="172"/>
      <c r="N703" s="172"/>
      <c r="O703" s="172"/>
      <c r="P703" s="172"/>
      <c r="Q703" s="172"/>
      <c r="R703" s="172"/>
    </row>
    <row r="704" ht="13.65" customHeight="1">
      <c r="A704" s="172"/>
      <c r="B704" s="172"/>
      <c r="C704" s="172"/>
      <c r="D704" s="172"/>
      <c r="E704" s="172"/>
      <c r="F704" s="172"/>
      <c r="G704" s="172"/>
      <c r="H704" s="172"/>
      <c r="I704" s="172"/>
      <c r="J704" s="172"/>
      <c r="K704" s="172"/>
      <c r="L704" s="172"/>
      <c r="M704" s="172"/>
      <c r="N704" s="172"/>
      <c r="O704" s="172"/>
      <c r="P704" s="172"/>
      <c r="Q704" s="172"/>
      <c r="R704" s="172"/>
    </row>
    <row r="705" ht="13.65" customHeight="1">
      <c r="A705" s="172"/>
      <c r="B705" s="172"/>
      <c r="C705" s="172"/>
      <c r="D705" s="172"/>
      <c r="E705" s="172"/>
      <c r="F705" s="172"/>
      <c r="G705" s="172"/>
      <c r="H705" s="172"/>
      <c r="I705" s="172"/>
      <c r="J705" s="172"/>
      <c r="K705" s="172"/>
      <c r="L705" s="172"/>
      <c r="M705" s="172"/>
      <c r="N705" s="172"/>
      <c r="O705" s="172"/>
      <c r="P705" s="172"/>
      <c r="Q705" s="172"/>
      <c r="R705" s="172"/>
    </row>
    <row r="706" ht="13.65" customHeight="1">
      <c r="A706" s="172"/>
      <c r="B706" s="172"/>
      <c r="C706" s="172"/>
      <c r="D706" s="172"/>
      <c r="E706" s="172"/>
      <c r="F706" s="172"/>
      <c r="G706" s="172"/>
      <c r="H706" s="172"/>
      <c r="I706" s="172"/>
      <c r="J706" s="172"/>
      <c r="K706" s="172"/>
      <c r="L706" s="172"/>
      <c r="M706" s="172"/>
      <c r="N706" s="172"/>
      <c r="O706" s="172"/>
      <c r="P706" s="172"/>
      <c r="Q706" s="172"/>
      <c r="R706" s="172"/>
    </row>
    <row r="707" ht="13.65" customHeight="1">
      <c r="A707" s="172"/>
      <c r="B707" s="172"/>
      <c r="C707" s="172"/>
      <c r="D707" s="172"/>
      <c r="E707" s="172"/>
      <c r="F707" s="172"/>
      <c r="G707" s="172"/>
      <c r="H707" s="172"/>
      <c r="I707" s="172"/>
      <c r="J707" s="172"/>
      <c r="K707" s="172"/>
      <c r="L707" s="172"/>
      <c r="M707" s="172"/>
      <c r="N707" s="172"/>
      <c r="O707" s="172"/>
      <c r="P707" s="172"/>
      <c r="Q707" s="172"/>
      <c r="R707" s="172"/>
    </row>
    <row r="708" ht="13.65" customHeight="1">
      <c r="A708" s="172"/>
      <c r="B708" s="172"/>
      <c r="C708" s="172"/>
      <c r="D708" s="172"/>
      <c r="E708" s="172"/>
      <c r="F708" s="172"/>
      <c r="G708" s="172"/>
      <c r="H708" s="172"/>
      <c r="I708" s="172"/>
      <c r="J708" s="172"/>
      <c r="K708" s="172"/>
      <c r="L708" s="172"/>
      <c r="M708" s="172"/>
      <c r="N708" s="172"/>
      <c r="O708" s="172"/>
      <c r="P708" s="172"/>
      <c r="Q708" s="172"/>
      <c r="R708" s="172"/>
    </row>
    <row r="709" ht="13.65" customHeight="1">
      <c r="A709" s="172"/>
      <c r="B709" s="172"/>
      <c r="C709" s="172"/>
      <c r="D709" s="172"/>
      <c r="E709" s="172"/>
      <c r="F709" s="172"/>
      <c r="G709" s="172"/>
      <c r="H709" s="172"/>
      <c r="I709" s="172"/>
      <c r="J709" s="172"/>
      <c r="K709" s="172"/>
      <c r="L709" s="172"/>
      <c r="M709" s="172"/>
      <c r="N709" s="172"/>
      <c r="O709" s="172"/>
      <c r="P709" s="172"/>
      <c r="Q709" s="172"/>
      <c r="R709" s="172"/>
    </row>
    <row r="710" ht="13.65" customHeight="1">
      <c r="A710" s="172"/>
      <c r="B710" s="172"/>
      <c r="C710" s="172"/>
      <c r="D710" s="172"/>
      <c r="E710" s="172"/>
      <c r="F710" s="172"/>
      <c r="G710" s="172"/>
      <c r="H710" s="172"/>
      <c r="I710" s="172"/>
      <c r="J710" s="172"/>
      <c r="K710" s="172"/>
      <c r="L710" s="172"/>
      <c r="M710" s="172"/>
      <c r="N710" s="172"/>
      <c r="O710" s="172"/>
      <c r="P710" s="172"/>
      <c r="Q710" s="172"/>
      <c r="R710" s="172"/>
    </row>
    <row r="711" ht="13.65" customHeight="1">
      <c r="A711" s="172"/>
      <c r="B711" s="172"/>
      <c r="C711" s="172"/>
      <c r="D711" s="172"/>
      <c r="E711" s="172"/>
      <c r="F711" s="172"/>
      <c r="G711" s="172"/>
      <c r="H711" s="172"/>
      <c r="I711" s="172"/>
      <c r="J711" s="172"/>
      <c r="K711" s="172"/>
      <c r="L711" s="172"/>
      <c r="M711" s="172"/>
      <c r="N711" s="172"/>
      <c r="O711" s="172"/>
      <c r="P711" s="172"/>
      <c r="Q711" s="172"/>
      <c r="R711" s="172"/>
    </row>
    <row r="712" ht="13.65" customHeight="1">
      <c r="A712" s="172"/>
      <c r="B712" s="172"/>
      <c r="C712" s="172"/>
      <c r="D712" s="172"/>
      <c r="E712" s="172"/>
      <c r="F712" s="172"/>
      <c r="G712" s="172"/>
      <c r="H712" s="172"/>
      <c r="I712" s="172"/>
      <c r="J712" s="172"/>
      <c r="K712" s="172"/>
      <c r="L712" s="172"/>
      <c r="M712" s="172"/>
      <c r="N712" s="172"/>
      <c r="O712" s="172"/>
      <c r="P712" s="172"/>
      <c r="Q712" s="172"/>
      <c r="R712" s="172"/>
    </row>
    <row r="713" ht="13.65" customHeight="1">
      <c r="A713" s="172"/>
      <c r="B713" s="172"/>
      <c r="C713" s="172"/>
      <c r="D713" s="172"/>
      <c r="E713" s="172"/>
      <c r="F713" s="172"/>
      <c r="G713" s="172"/>
      <c r="H713" s="172"/>
      <c r="I713" s="172"/>
      <c r="J713" s="172"/>
      <c r="K713" s="172"/>
      <c r="L713" s="172"/>
      <c r="M713" s="172"/>
      <c r="N713" s="172"/>
      <c r="O713" s="172"/>
      <c r="P713" s="172"/>
      <c r="Q713" s="172"/>
      <c r="R713" s="172"/>
    </row>
    <row r="714" ht="13.65" customHeight="1">
      <c r="A714" s="172"/>
      <c r="B714" s="172"/>
      <c r="C714" s="172"/>
      <c r="D714" s="172"/>
      <c r="E714" s="172"/>
      <c r="F714" s="172"/>
      <c r="G714" s="172"/>
      <c r="H714" s="172"/>
      <c r="I714" s="172"/>
      <c r="J714" s="172"/>
      <c r="K714" s="172"/>
      <c r="L714" s="172"/>
      <c r="M714" s="172"/>
      <c r="N714" s="172"/>
      <c r="O714" s="172"/>
      <c r="P714" s="172"/>
      <c r="Q714" s="172"/>
      <c r="R714" s="172"/>
    </row>
    <row r="715" ht="13.65" customHeight="1">
      <c r="A715" s="172"/>
      <c r="B715" s="172"/>
      <c r="C715" s="172"/>
      <c r="D715" s="172"/>
      <c r="E715" s="172"/>
      <c r="F715" s="172"/>
      <c r="G715" s="172"/>
      <c r="H715" s="172"/>
      <c r="I715" s="172"/>
      <c r="J715" s="172"/>
      <c r="K715" s="172"/>
      <c r="L715" s="172"/>
      <c r="M715" s="172"/>
      <c r="N715" s="172"/>
      <c r="O715" s="172"/>
      <c r="P715" s="172"/>
      <c r="Q715" s="172"/>
      <c r="R715" s="172"/>
    </row>
    <row r="716" ht="13.65" customHeight="1">
      <c r="A716" s="172"/>
      <c r="B716" s="172"/>
      <c r="C716" s="172"/>
      <c r="D716" s="172"/>
      <c r="E716" s="172"/>
      <c r="F716" s="172"/>
      <c r="G716" s="172"/>
      <c r="H716" s="172"/>
      <c r="I716" s="172"/>
      <c r="J716" s="172"/>
      <c r="K716" s="172"/>
      <c r="L716" s="172"/>
      <c r="M716" s="172"/>
      <c r="N716" s="172"/>
      <c r="O716" s="172"/>
      <c r="P716" s="172"/>
      <c r="Q716" s="172"/>
      <c r="R716" s="172"/>
    </row>
    <row r="717" ht="13.65" customHeight="1">
      <c r="A717" s="172"/>
      <c r="B717" s="172"/>
      <c r="C717" s="172"/>
      <c r="D717" s="172"/>
      <c r="E717" s="172"/>
      <c r="F717" s="172"/>
      <c r="G717" s="172"/>
      <c r="H717" s="172"/>
      <c r="I717" s="172"/>
      <c r="J717" s="172"/>
      <c r="K717" s="172"/>
      <c r="L717" s="172"/>
      <c r="M717" s="172"/>
      <c r="N717" s="172"/>
      <c r="O717" s="172"/>
      <c r="P717" s="172"/>
      <c r="Q717" s="172"/>
      <c r="R717" s="172"/>
    </row>
    <row r="718" ht="13.65" customHeight="1">
      <c r="A718" s="172"/>
      <c r="B718" s="172"/>
      <c r="C718" s="172"/>
      <c r="D718" s="172"/>
      <c r="E718" s="172"/>
      <c r="F718" s="172"/>
      <c r="G718" s="172"/>
      <c r="H718" s="172"/>
      <c r="I718" s="172"/>
      <c r="J718" s="172"/>
      <c r="K718" s="172"/>
      <c r="L718" s="172"/>
      <c r="M718" s="172"/>
      <c r="N718" s="172"/>
      <c r="O718" s="172"/>
      <c r="P718" s="172"/>
      <c r="Q718" s="172"/>
      <c r="R718" s="172"/>
    </row>
    <row r="719" ht="13.65" customHeight="1">
      <c r="A719" s="172"/>
      <c r="B719" s="172"/>
      <c r="C719" s="172"/>
      <c r="D719" s="172"/>
      <c r="E719" s="172"/>
      <c r="F719" s="172"/>
      <c r="G719" s="172"/>
      <c r="H719" s="172"/>
      <c r="I719" s="172"/>
      <c r="J719" s="172"/>
      <c r="K719" s="172"/>
      <c r="L719" s="172"/>
      <c r="M719" s="172"/>
      <c r="N719" s="172"/>
      <c r="O719" s="172"/>
      <c r="P719" s="172"/>
      <c r="Q719" s="172"/>
      <c r="R719" s="172"/>
    </row>
    <row r="720" ht="13.65" customHeight="1">
      <c r="A720" s="172"/>
      <c r="B720" s="172"/>
      <c r="C720" s="172"/>
      <c r="D720" s="172"/>
      <c r="E720" s="172"/>
      <c r="F720" s="172"/>
      <c r="G720" s="172"/>
      <c r="H720" s="172"/>
      <c r="I720" s="172"/>
      <c r="J720" s="172"/>
      <c r="K720" s="172"/>
      <c r="L720" s="172"/>
      <c r="M720" s="172"/>
      <c r="N720" s="172"/>
      <c r="O720" s="172"/>
      <c r="P720" s="172"/>
      <c r="Q720" s="172"/>
      <c r="R720" s="172"/>
    </row>
    <row r="721" ht="13.65" customHeight="1">
      <c r="A721" s="172"/>
      <c r="B721" s="172"/>
      <c r="C721" s="172"/>
      <c r="D721" s="172"/>
      <c r="E721" s="172"/>
      <c r="F721" s="172"/>
      <c r="G721" s="172"/>
      <c r="H721" s="172"/>
      <c r="I721" s="172"/>
      <c r="J721" s="172"/>
      <c r="K721" s="172"/>
      <c r="L721" s="172"/>
      <c r="M721" s="172"/>
      <c r="N721" s="172"/>
      <c r="O721" s="172"/>
      <c r="P721" s="172"/>
      <c r="Q721" s="172"/>
      <c r="R721" s="172"/>
    </row>
    <row r="722" ht="13.65" customHeight="1">
      <c r="A722" s="172"/>
      <c r="B722" s="172"/>
      <c r="C722" s="172"/>
      <c r="D722" s="172"/>
      <c r="E722" s="172"/>
      <c r="F722" s="172"/>
      <c r="G722" s="172"/>
      <c r="H722" s="172"/>
      <c r="I722" s="172"/>
      <c r="J722" s="172"/>
      <c r="K722" s="172"/>
      <c r="L722" s="172"/>
      <c r="M722" s="172"/>
      <c r="N722" s="172"/>
      <c r="O722" s="172"/>
      <c r="P722" s="172"/>
      <c r="Q722" s="172"/>
      <c r="R722" s="172"/>
    </row>
    <row r="723" ht="13.65" customHeight="1">
      <c r="A723" s="172"/>
      <c r="B723" s="172"/>
      <c r="C723" s="172"/>
      <c r="D723" s="172"/>
      <c r="E723" s="172"/>
      <c r="F723" s="172"/>
      <c r="G723" s="172"/>
      <c r="H723" s="172"/>
      <c r="I723" s="172"/>
      <c r="J723" s="172"/>
      <c r="K723" s="172"/>
      <c r="L723" s="172"/>
      <c r="M723" s="172"/>
      <c r="N723" s="172"/>
      <c r="O723" s="172"/>
      <c r="P723" s="172"/>
      <c r="Q723" s="172"/>
      <c r="R723" s="172"/>
    </row>
    <row r="724" ht="13.65" customHeight="1">
      <c r="A724" s="172"/>
      <c r="B724" s="172"/>
      <c r="C724" s="172"/>
      <c r="D724" s="172"/>
      <c r="E724" s="172"/>
      <c r="F724" s="172"/>
      <c r="G724" s="172"/>
      <c r="H724" s="172"/>
      <c r="I724" s="172"/>
      <c r="J724" s="172"/>
      <c r="K724" s="172"/>
      <c r="L724" s="172"/>
      <c r="M724" s="172"/>
      <c r="N724" s="172"/>
      <c r="O724" s="172"/>
      <c r="P724" s="172"/>
      <c r="Q724" s="172"/>
      <c r="R724" s="172"/>
    </row>
    <row r="725" ht="13.65" customHeight="1">
      <c r="A725" s="172"/>
      <c r="B725" s="172"/>
      <c r="C725" s="172"/>
      <c r="D725" s="172"/>
      <c r="E725" s="172"/>
      <c r="F725" s="172"/>
      <c r="G725" s="172"/>
      <c r="H725" s="172"/>
      <c r="I725" s="172"/>
      <c r="J725" s="172"/>
      <c r="K725" s="172"/>
      <c r="L725" s="172"/>
      <c r="M725" s="172"/>
      <c r="N725" s="172"/>
      <c r="O725" s="172"/>
      <c r="P725" s="172"/>
      <c r="Q725" s="172"/>
      <c r="R725" s="172"/>
    </row>
    <row r="726" ht="13.65" customHeight="1">
      <c r="A726" s="172"/>
      <c r="B726" s="172"/>
      <c r="C726" s="172"/>
      <c r="D726" s="172"/>
      <c r="E726" s="172"/>
      <c r="F726" s="172"/>
      <c r="G726" s="172"/>
      <c r="H726" s="172"/>
      <c r="I726" s="172"/>
      <c r="J726" s="172"/>
      <c r="K726" s="172"/>
      <c r="L726" s="172"/>
      <c r="M726" s="172"/>
      <c r="N726" s="172"/>
      <c r="O726" s="172"/>
      <c r="P726" s="172"/>
      <c r="Q726" s="172"/>
      <c r="R726" s="172"/>
    </row>
    <row r="727" ht="13.65" customHeight="1">
      <c r="A727" s="172"/>
      <c r="B727" s="172"/>
      <c r="C727" s="172"/>
      <c r="D727" s="172"/>
      <c r="E727" s="172"/>
      <c r="F727" s="172"/>
      <c r="G727" s="172"/>
      <c r="H727" s="172"/>
      <c r="I727" s="172"/>
      <c r="J727" s="172"/>
      <c r="K727" s="172"/>
      <c r="L727" s="172"/>
      <c r="M727" s="172"/>
      <c r="N727" s="172"/>
      <c r="O727" s="172"/>
      <c r="P727" s="172"/>
      <c r="Q727" s="172"/>
      <c r="R727" s="172"/>
    </row>
    <row r="728" ht="13.65" customHeight="1">
      <c r="A728" s="172"/>
      <c r="B728" s="172"/>
      <c r="C728" s="172"/>
      <c r="D728" s="172"/>
      <c r="E728" s="172"/>
      <c r="F728" s="172"/>
      <c r="G728" s="172"/>
      <c r="H728" s="172"/>
      <c r="I728" s="172"/>
      <c r="J728" s="172"/>
      <c r="K728" s="172"/>
      <c r="L728" s="172"/>
      <c r="M728" s="172"/>
      <c r="N728" s="172"/>
      <c r="O728" s="172"/>
      <c r="P728" s="172"/>
      <c r="Q728" s="172"/>
      <c r="R728" s="172"/>
    </row>
    <row r="729" ht="13.65" customHeight="1">
      <c r="A729" s="172"/>
      <c r="B729" s="172"/>
      <c r="C729" s="172"/>
      <c r="D729" s="172"/>
      <c r="E729" s="172"/>
      <c r="F729" s="172"/>
      <c r="G729" s="172"/>
      <c r="H729" s="172"/>
      <c r="I729" s="172"/>
      <c r="J729" s="172"/>
      <c r="K729" s="172"/>
      <c r="L729" s="172"/>
      <c r="M729" s="172"/>
      <c r="N729" s="172"/>
      <c r="O729" s="172"/>
      <c r="P729" s="172"/>
      <c r="Q729" s="172"/>
      <c r="R729" s="172"/>
    </row>
    <row r="730" ht="13.65" customHeight="1">
      <c r="A730" s="172"/>
      <c r="B730" s="172"/>
      <c r="C730" s="172"/>
      <c r="D730" s="172"/>
      <c r="E730" s="172"/>
      <c r="F730" s="172"/>
      <c r="G730" s="172"/>
      <c r="H730" s="172"/>
      <c r="I730" s="172"/>
      <c r="J730" s="172"/>
      <c r="K730" s="172"/>
      <c r="L730" s="172"/>
      <c r="M730" s="172"/>
      <c r="N730" s="172"/>
      <c r="O730" s="172"/>
      <c r="P730" s="172"/>
      <c r="Q730" s="172"/>
      <c r="R730" s="172"/>
    </row>
    <row r="731" ht="13.65" customHeight="1">
      <c r="A731" s="172"/>
      <c r="B731" s="172"/>
      <c r="C731" s="172"/>
      <c r="D731" s="172"/>
      <c r="E731" s="172"/>
      <c r="F731" s="172"/>
      <c r="G731" s="172"/>
      <c r="H731" s="172"/>
      <c r="I731" s="172"/>
      <c r="J731" s="172"/>
      <c r="K731" s="172"/>
      <c r="L731" s="172"/>
      <c r="M731" s="172"/>
      <c r="N731" s="172"/>
      <c r="O731" s="172"/>
      <c r="P731" s="172"/>
      <c r="Q731" s="172"/>
      <c r="R731" s="172"/>
    </row>
    <row r="732" ht="13.65" customHeight="1">
      <c r="A732" s="172"/>
      <c r="B732" s="172"/>
      <c r="C732" s="172"/>
      <c r="D732" s="172"/>
      <c r="E732" s="172"/>
      <c r="F732" s="172"/>
      <c r="G732" s="172"/>
      <c r="H732" s="172"/>
      <c r="I732" s="172"/>
      <c r="J732" s="172"/>
      <c r="K732" s="172"/>
      <c r="L732" s="172"/>
      <c r="M732" s="172"/>
      <c r="N732" s="172"/>
      <c r="O732" s="172"/>
      <c r="P732" s="172"/>
      <c r="Q732" s="172"/>
      <c r="R732" s="172"/>
    </row>
    <row r="733" ht="13.65" customHeight="1">
      <c r="A733" s="172"/>
      <c r="B733" s="172"/>
      <c r="C733" s="172"/>
      <c r="D733" s="172"/>
      <c r="E733" s="172"/>
      <c r="F733" s="172"/>
      <c r="G733" s="172"/>
      <c r="H733" s="172"/>
      <c r="I733" s="172"/>
      <c r="J733" s="172"/>
      <c r="K733" s="172"/>
      <c r="L733" s="172"/>
      <c r="M733" s="172"/>
      <c r="N733" s="172"/>
      <c r="O733" s="172"/>
      <c r="P733" s="172"/>
      <c r="Q733" s="172"/>
      <c r="R733" s="172"/>
    </row>
    <row r="734" ht="13.65" customHeight="1">
      <c r="A734" s="172"/>
      <c r="B734" s="172"/>
      <c r="C734" s="172"/>
      <c r="D734" s="172"/>
      <c r="E734" s="172"/>
      <c r="F734" s="172"/>
      <c r="G734" s="172"/>
      <c r="H734" s="172"/>
      <c r="I734" s="172"/>
      <c r="J734" s="172"/>
      <c r="K734" s="172"/>
      <c r="L734" s="172"/>
      <c r="M734" s="172"/>
      <c r="N734" s="172"/>
      <c r="O734" s="172"/>
      <c r="P734" s="172"/>
      <c r="Q734" s="172"/>
      <c r="R734" s="172"/>
    </row>
    <row r="735" ht="13.65" customHeight="1">
      <c r="A735" s="172"/>
      <c r="B735" s="172"/>
      <c r="C735" s="172"/>
      <c r="D735" s="172"/>
      <c r="E735" s="172"/>
      <c r="F735" s="172"/>
      <c r="G735" s="172"/>
      <c r="H735" s="172"/>
      <c r="I735" s="172"/>
      <c r="J735" s="172"/>
      <c r="K735" s="172"/>
      <c r="L735" s="172"/>
      <c r="M735" s="172"/>
      <c r="N735" s="172"/>
      <c r="O735" s="172"/>
      <c r="P735" s="172"/>
      <c r="Q735" s="172"/>
      <c r="R735" s="172"/>
    </row>
    <row r="736" ht="13.65" customHeight="1">
      <c r="A736" s="172"/>
      <c r="B736" s="172"/>
      <c r="C736" s="172"/>
      <c r="D736" s="172"/>
      <c r="E736" s="172"/>
      <c r="F736" s="172"/>
      <c r="G736" s="172"/>
      <c r="H736" s="172"/>
      <c r="I736" s="172"/>
      <c r="J736" s="172"/>
      <c r="K736" s="172"/>
      <c r="L736" s="172"/>
      <c r="M736" s="172"/>
      <c r="N736" s="172"/>
      <c r="O736" s="172"/>
      <c r="P736" s="172"/>
      <c r="Q736" s="172"/>
      <c r="R736" s="172"/>
    </row>
    <row r="737" ht="13.65" customHeight="1">
      <c r="A737" s="172"/>
      <c r="B737" s="172"/>
      <c r="C737" s="172"/>
      <c r="D737" s="172"/>
      <c r="E737" s="172"/>
      <c r="F737" s="172"/>
      <c r="G737" s="172"/>
      <c r="H737" s="172"/>
      <c r="I737" s="172"/>
      <c r="J737" s="172"/>
      <c r="K737" s="172"/>
      <c r="L737" s="172"/>
      <c r="M737" s="172"/>
      <c r="N737" s="172"/>
      <c r="O737" s="172"/>
      <c r="P737" s="172"/>
      <c r="Q737" s="172"/>
      <c r="R737" s="172"/>
    </row>
    <row r="738" ht="13.65" customHeight="1">
      <c r="A738" s="172"/>
      <c r="B738" s="172"/>
      <c r="C738" s="172"/>
      <c r="D738" s="172"/>
      <c r="E738" s="172"/>
      <c r="F738" s="172"/>
      <c r="G738" s="172"/>
      <c r="H738" s="172"/>
      <c r="I738" s="172"/>
      <c r="J738" s="172"/>
      <c r="K738" s="172"/>
      <c r="L738" s="172"/>
      <c r="M738" s="172"/>
      <c r="N738" s="172"/>
      <c r="O738" s="172"/>
      <c r="P738" s="172"/>
      <c r="Q738" s="172"/>
      <c r="R738" s="172"/>
    </row>
    <row r="739" ht="13.65" customHeight="1">
      <c r="A739" s="172"/>
      <c r="B739" s="172"/>
      <c r="C739" s="172"/>
      <c r="D739" s="172"/>
      <c r="E739" s="172"/>
      <c r="F739" s="172"/>
      <c r="G739" s="172"/>
      <c r="H739" s="172"/>
      <c r="I739" s="172"/>
      <c r="J739" s="172"/>
      <c r="K739" s="172"/>
      <c r="L739" s="172"/>
      <c r="M739" s="172"/>
      <c r="N739" s="172"/>
      <c r="O739" s="172"/>
      <c r="P739" s="172"/>
      <c r="Q739" s="172"/>
      <c r="R739" s="172"/>
    </row>
    <row r="740" ht="13.65" customHeight="1">
      <c r="A740" s="172"/>
      <c r="B740" s="172"/>
      <c r="C740" s="172"/>
      <c r="D740" s="172"/>
      <c r="E740" s="172"/>
      <c r="F740" s="172"/>
      <c r="G740" s="172"/>
      <c r="H740" s="172"/>
      <c r="I740" s="172"/>
      <c r="J740" s="172"/>
      <c r="K740" s="172"/>
      <c r="L740" s="172"/>
      <c r="M740" s="172"/>
      <c r="N740" s="172"/>
      <c r="O740" s="172"/>
      <c r="P740" s="172"/>
      <c r="Q740" s="172"/>
      <c r="R740" s="172"/>
    </row>
    <row r="741" ht="13.65" customHeight="1">
      <c r="A741" s="172"/>
      <c r="B741" s="172"/>
      <c r="C741" s="172"/>
      <c r="D741" s="172"/>
      <c r="E741" s="172"/>
      <c r="F741" s="172"/>
      <c r="G741" s="172"/>
      <c r="H741" s="172"/>
      <c r="I741" s="172"/>
      <c r="J741" s="172"/>
      <c r="K741" s="172"/>
      <c r="L741" s="172"/>
      <c r="M741" s="172"/>
      <c r="N741" s="172"/>
      <c r="O741" s="172"/>
      <c r="P741" s="172"/>
      <c r="Q741" s="172"/>
      <c r="R741" s="172"/>
    </row>
    <row r="742" ht="13.65" customHeight="1">
      <c r="A742" s="172"/>
      <c r="B742" s="172"/>
      <c r="C742" s="172"/>
      <c r="D742" s="172"/>
      <c r="E742" s="172"/>
      <c r="F742" s="172"/>
      <c r="G742" s="172"/>
      <c r="H742" s="172"/>
      <c r="I742" s="172"/>
      <c r="J742" s="172"/>
      <c r="K742" s="172"/>
      <c r="L742" s="172"/>
      <c r="M742" s="172"/>
      <c r="N742" s="172"/>
      <c r="O742" s="172"/>
      <c r="P742" s="172"/>
      <c r="Q742" s="172"/>
      <c r="R742" s="172"/>
    </row>
    <row r="743" ht="13.65" customHeight="1">
      <c r="A743" s="172"/>
      <c r="B743" s="172"/>
      <c r="C743" s="172"/>
      <c r="D743" s="172"/>
      <c r="E743" s="172"/>
      <c r="F743" s="172"/>
      <c r="G743" s="172"/>
      <c r="H743" s="172"/>
      <c r="I743" s="172"/>
      <c r="J743" s="172"/>
      <c r="K743" s="172"/>
      <c r="L743" s="172"/>
      <c r="M743" s="172"/>
      <c r="N743" s="172"/>
      <c r="O743" s="172"/>
      <c r="P743" s="172"/>
      <c r="Q743" s="172"/>
      <c r="R743" s="172"/>
    </row>
    <row r="744" ht="13.65" customHeight="1">
      <c r="A744" s="172"/>
      <c r="B744" s="172"/>
      <c r="C744" s="172"/>
      <c r="D744" s="172"/>
      <c r="E744" s="172"/>
      <c r="F744" s="172"/>
      <c r="G744" s="172"/>
      <c r="H744" s="172"/>
      <c r="I744" s="172"/>
      <c r="J744" s="172"/>
      <c r="K744" s="172"/>
      <c r="L744" s="172"/>
      <c r="M744" s="172"/>
      <c r="N744" s="172"/>
      <c r="O744" s="172"/>
      <c r="P744" s="172"/>
      <c r="Q744" s="172"/>
      <c r="R744" s="172"/>
    </row>
    <row r="745" ht="13.65" customHeight="1">
      <c r="A745" s="172"/>
      <c r="B745" s="172"/>
      <c r="C745" s="172"/>
      <c r="D745" s="172"/>
      <c r="E745" s="172"/>
      <c r="F745" s="172"/>
      <c r="G745" s="172"/>
      <c r="H745" s="172"/>
      <c r="I745" s="172"/>
      <c r="J745" s="172"/>
      <c r="K745" s="172"/>
      <c r="L745" s="172"/>
      <c r="M745" s="172"/>
      <c r="N745" s="172"/>
      <c r="O745" s="172"/>
      <c r="P745" s="172"/>
      <c r="Q745" s="172"/>
      <c r="R745" s="172"/>
    </row>
    <row r="746" ht="13.65" customHeight="1">
      <c r="A746" s="172"/>
      <c r="B746" s="172"/>
      <c r="C746" s="172"/>
      <c r="D746" s="172"/>
      <c r="E746" s="172"/>
      <c r="F746" s="172"/>
      <c r="G746" s="172"/>
      <c r="H746" s="172"/>
      <c r="I746" s="172"/>
      <c r="J746" s="172"/>
      <c r="K746" s="172"/>
      <c r="L746" s="172"/>
      <c r="M746" s="172"/>
      <c r="N746" s="172"/>
      <c r="O746" s="172"/>
      <c r="P746" s="172"/>
      <c r="Q746" s="172"/>
      <c r="R746" s="172"/>
    </row>
    <row r="747" ht="13.65" customHeight="1">
      <c r="A747" s="172"/>
      <c r="B747" s="172"/>
      <c r="C747" s="172"/>
      <c r="D747" s="172"/>
      <c r="E747" s="172"/>
      <c r="F747" s="172"/>
      <c r="G747" s="172"/>
      <c r="H747" s="172"/>
      <c r="I747" s="172"/>
      <c r="J747" s="172"/>
      <c r="K747" s="172"/>
      <c r="L747" s="172"/>
      <c r="M747" s="172"/>
      <c r="N747" s="172"/>
      <c r="O747" s="172"/>
      <c r="P747" s="172"/>
      <c r="Q747" s="172"/>
      <c r="R747" s="172"/>
    </row>
    <row r="748" ht="13.65" customHeight="1">
      <c r="A748" s="172"/>
      <c r="B748" s="172"/>
      <c r="C748" s="172"/>
      <c r="D748" s="172"/>
      <c r="E748" s="172"/>
      <c r="F748" s="172"/>
      <c r="G748" s="172"/>
      <c r="H748" s="172"/>
      <c r="I748" s="172"/>
      <c r="J748" s="172"/>
      <c r="K748" s="172"/>
      <c r="L748" s="172"/>
      <c r="M748" s="172"/>
      <c r="N748" s="172"/>
      <c r="O748" s="172"/>
      <c r="P748" s="172"/>
      <c r="Q748" s="172"/>
      <c r="R748" s="172"/>
    </row>
    <row r="749" ht="13.65" customHeight="1">
      <c r="A749" s="172"/>
      <c r="B749" s="172"/>
      <c r="C749" s="172"/>
      <c r="D749" s="172"/>
      <c r="E749" s="172"/>
      <c r="F749" s="172"/>
      <c r="G749" s="172"/>
      <c r="H749" s="172"/>
      <c r="I749" s="172"/>
      <c r="J749" s="172"/>
      <c r="K749" s="172"/>
      <c r="L749" s="172"/>
      <c r="M749" s="172"/>
      <c r="N749" s="172"/>
      <c r="O749" s="172"/>
      <c r="P749" s="172"/>
      <c r="Q749" s="172"/>
      <c r="R749" s="172"/>
    </row>
    <row r="750" ht="13.65" customHeight="1">
      <c r="A750" s="172"/>
      <c r="B750" s="172"/>
      <c r="C750" s="172"/>
      <c r="D750" s="172"/>
      <c r="E750" s="172"/>
      <c r="F750" s="172"/>
      <c r="G750" s="172"/>
      <c r="H750" s="172"/>
      <c r="I750" s="172"/>
      <c r="J750" s="172"/>
      <c r="K750" s="172"/>
      <c r="L750" s="172"/>
      <c r="M750" s="172"/>
      <c r="N750" s="172"/>
      <c r="O750" s="172"/>
      <c r="P750" s="172"/>
      <c r="Q750" s="172"/>
      <c r="R750" s="172"/>
    </row>
    <row r="751" ht="13.65" customHeight="1">
      <c r="A751" s="172"/>
      <c r="B751" s="172"/>
      <c r="C751" s="172"/>
      <c r="D751" s="172"/>
      <c r="E751" s="172"/>
      <c r="F751" s="172"/>
      <c r="G751" s="172"/>
      <c r="H751" s="172"/>
      <c r="I751" s="172"/>
      <c r="J751" s="172"/>
      <c r="K751" s="172"/>
      <c r="L751" s="172"/>
      <c r="M751" s="172"/>
      <c r="N751" s="172"/>
      <c r="O751" s="172"/>
      <c r="P751" s="172"/>
      <c r="Q751" s="172"/>
      <c r="R751" s="172"/>
    </row>
    <row r="752" ht="13.65" customHeight="1">
      <c r="A752" s="172"/>
      <c r="B752" s="172"/>
      <c r="C752" s="172"/>
      <c r="D752" s="172"/>
      <c r="E752" s="172"/>
      <c r="F752" s="172"/>
      <c r="G752" s="172"/>
      <c r="H752" s="172"/>
      <c r="I752" s="172"/>
      <c r="J752" s="172"/>
      <c r="K752" s="172"/>
      <c r="L752" s="172"/>
      <c r="M752" s="172"/>
      <c r="N752" s="172"/>
      <c r="O752" s="172"/>
      <c r="P752" s="172"/>
      <c r="Q752" s="172"/>
      <c r="R752" s="172"/>
    </row>
    <row r="753" ht="13.65" customHeight="1">
      <c r="A753" s="172"/>
      <c r="B753" s="172"/>
      <c r="C753" s="172"/>
      <c r="D753" s="172"/>
      <c r="E753" s="172"/>
      <c r="F753" s="172"/>
      <c r="G753" s="172"/>
      <c r="H753" s="172"/>
      <c r="I753" s="172"/>
      <c r="J753" s="172"/>
      <c r="K753" s="172"/>
      <c r="L753" s="172"/>
      <c r="M753" s="172"/>
      <c r="N753" s="172"/>
      <c r="O753" s="172"/>
      <c r="P753" s="172"/>
      <c r="Q753" s="172"/>
      <c r="R753" s="172"/>
    </row>
    <row r="754" ht="13.65" customHeight="1">
      <c r="A754" s="172"/>
      <c r="B754" s="172"/>
      <c r="C754" s="172"/>
      <c r="D754" s="172"/>
      <c r="E754" s="172"/>
      <c r="F754" s="172"/>
      <c r="G754" s="172"/>
      <c r="H754" s="172"/>
      <c r="I754" s="172"/>
      <c r="J754" s="172"/>
      <c r="K754" s="172"/>
      <c r="L754" s="172"/>
      <c r="M754" s="172"/>
      <c r="N754" s="172"/>
      <c r="O754" s="172"/>
      <c r="P754" s="172"/>
      <c r="Q754" s="172"/>
      <c r="R754" s="172"/>
    </row>
    <row r="755" ht="13.65" customHeight="1">
      <c r="A755" s="172"/>
      <c r="B755" s="172"/>
      <c r="C755" s="172"/>
      <c r="D755" s="172"/>
      <c r="E755" s="172"/>
      <c r="F755" s="172"/>
      <c r="G755" s="172"/>
      <c r="H755" s="172"/>
      <c r="I755" s="172"/>
      <c r="J755" s="172"/>
      <c r="K755" s="172"/>
      <c r="L755" s="172"/>
      <c r="M755" s="172"/>
      <c r="N755" s="172"/>
      <c r="O755" s="172"/>
      <c r="P755" s="172"/>
      <c r="Q755" s="172"/>
      <c r="R755" s="172"/>
    </row>
    <row r="756" ht="13.65" customHeight="1">
      <c r="A756" s="172"/>
      <c r="B756" s="172"/>
      <c r="C756" s="172"/>
      <c r="D756" s="172"/>
      <c r="E756" s="172"/>
      <c r="F756" s="172"/>
      <c r="G756" s="172"/>
      <c r="H756" s="172"/>
      <c r="I756" s="172"/>
      <c r="J756" s="172"/>
      <c r="K756" s="172"/>
      <c r="L756" s="172"/>
      <c r="M756" s="172"/>
      <c r="N756" s="172"/>
      <c r="O756" s="172"/>
      <c r="P756" s="172"/>
      <c r="Q756" s="172"/>
      <c r="R756" s="172"/>
    </row>
    <row r="757" ht="13.65" customHeight="1">
      <c r="A757" s="172"/>
      <c r="B757" s="172"/>
      <c r="C757" s="172"/>
      <c r="D757" s="172"/>
      <c r="E757" s="172"/>
      <c r="F757" s="172"/>
      <c r="G757" s="172"/>
      <c r="H757" s="172"/>
      <c r="I757" s="172"/>
      <c r="J757" s="172"/>
      <c r="K757" s="172"/>
      <c r="L757" s="172"/>
      <c r="M757" s="172"/>
      <c r="N757" s="172"/>
      <c r="O757" s="172"/>
      <c r="P757" s="172"/>
      <c r="Q757" s="172"/>
      <c r="R757" s="172"/>
    </row>
    <row r="758" ht="13.65" customHeight="1">
      <c r="A758" s="172"/>
      <c r="B758" s="172"/>
      <c r="C758" s="172"/>
      <c r="D758" s="172"/>
      <c r="E758" s="172"/>
      <c r="F758" s="172"/>
      <c r="G758" s="172"/>
      <c r="H758" s="172"/>
      <c r="I758" s="172"/>
      <c r="J758" s="172"/>
      <c r="K758" s="172"/>
      <c r="L758" s="172"/>
      <c r="M758" s="172"/>
      <c r="N758" s="172"/>
      <c r="O758" s="172"/>
      <c r="P758" s="172"/>
      <c r="Q758" s="172"/>
      <c r="R758" s="172"/>
    </row>
    <row r="759" ht="13.65" customHeight="1">
      <c r="A759" s="172"/>
      <c r="B759" s="172"/>
      <c r="C759" s="172"/>
      <c r="D759" s="172"/>
      <c r="E759" s="172"/>
      <c r="F759" s="172"/>
      <c r="G759" s="172"/>
      <c r="H759" s="172"/>
      <c r="I759" s="172"/>
      <c r="J759" s="172"/>
      <c r="K759" s="172"/>
      <c r="L759" s="172"/>
      <c r="M759" s="172"/>
      <c r="N759" s="172"/>
      <c r="O759" s="172"/>
      <c r="P759" s="172"/>
      <c r="Q759" s="172"/>
      <c r="R759" s="172"/>
    </row>
    <row r="760" ht="13.65" customHeight="1">
      <c r="A760" s="172"/>
      <c r="B760" s="172"/>
      <c r="C760" s="172"/>
      <c r="D760" s="172"/>
      <c r="E760" s="172"/>
      <c r="F760" s="172"/>
      <c r="G760" s="172"/>
      <c r="H760" s="172"/>
      <c r="I760" s="172"/>
      <c r="J760" s="172"/>
      <c r="K760" s="172"/>
      <c r="L760" s="172"/>
      <c r="M760" s="172"/>
      <c r="N760" s="172"/>
      <c r="O760" s="172"/>
      <c r="P760" s="172"/>
      <c r="Q760" s="172"/>
      <c r="R760" s="172"/>
    </row>
    <row r="761" ht="13.65" customHeight="1">
      <c r="A761" s="172"/>
      <c r="B761" s="172"/>
      <c r="C761" s="172"/>
      <c r="D761" s="172"/>
      <c r="E761" s="172"/>
      <c r="F761" s="172"/>
      <c r="G761" s="172"/>
      <c r="H761" s="172"/>
      <c r="I761" s="172"/>
      <c r="J761" s="172"/>
      <c r="K761" s="172"/>
      <c r="L761" s="172"/>
      <c r="M761" s="172"/>
      <c r="N761" s="172"/>
      <c r="O761" s="172"/>
      <c r="P761" s="172"/>
      <c r="Q761" s="172"/>
      <c r="R761" s="172"/>
    </row>
    <row r="762" ht="13.65" customHeight="1">
      <c r="A762" s="172"/>
      <c r="B762" s="172"/>
      <c r="C762" s="172"/>
      <c r="D762" s="172"/>
      <c r="E762" s="172"/>
      <c r="F762" s="172"/>
      <c r="G762" s="172"/>
      <c r="H762" s="172"/>
      <c r="I762" s="172"/>
      <c r="J762" s="172"/>
      <c r="K762" s="172"/>
      <c r="L762" s="172"/>
      <c r="M762" s="172"/>
      <c r="N762" s="172"/>
      <c r="O762" s="172"/>
      <c r="P762" s="172"/>
      <c r="Q762" s="172"/>
      <c r="R762" s="172"/>
    </row>
    <row r="763" ht="13.65" customHeight="1">
      <c r="A763" s="172"/>
      <c r="B763" s="172"/>
      <c r="C763" s="172"/>
      <c r="D763" s="172"/>
      <c r="E763" s="172"/>
      <c r="F763" s="172"/>
      <c r="G763" s="172"/>
      <c r="H763" s="172"/>
      <c r="I763" s="172"/>
      <c r="J763" s="172"/>
      <c r="K763" s="172"/>
      <c r="L763" s="172"/>
      <c r="M763" s="172"/>
      <c r="N763" s="172"/>
      <c r="O763" s="172"/>
      <c r="P763" s="172"/>
      <c r="Q763" s="172"/>
      <c r="R763" s="172"/>
    </row>
    <row r="764" ht="13.65" customHeight="1">
      <c r="A764" s="172"/>
      <c r="B764" s="172"/>
      <c r="C764" s="172"/>
      <c r="D764" s="172"/>
      <c r="E764" s="172"/>
      <c r="F764" s="172"/>
      <c r="G764" s="172"/>
      <c r="H764" s="172"/>
      <c r="I764" s="172"/>
      <c r="J764" s="172"/>
      <c r="K764" s="172"/>
      <c r="L764" s="172"/>
      <c r="M764" s="172"/>
      <c r="N764" s="172"/>
      <c r="O764" s="172"/>
      <c r="P764" s="172"/>
      <c r="Q764" s="172"/>
      <c r="R764" s="172"/>
    </row>
    <row r="765" ht="13.65" customHeight="1">
      <c r="A765" s="172"/>
      <c r="B765" s="172"/>
      <c r="C765" s="172"/>
      <c r="D765" s="172"/>
      <c r="E765" s="172"/>
      <c r="F765" s="172"/>
      <c r="G765" s="172"/>
      <c r="H765" s="172"/>
      <c r="I765" s="172"/>
      <c r="J765" s="172"/>
      <c r="K765" s="172"/>
      <c r="L765" s="172"/>
      <c r="M765" s="172"/>
      <c r="N765" s="172"/>
      <c r="O765" s="172"/>
      <c r="P765" s="172"/>
      <c r="Q765" s="172"/>
      <c r="R765" s="172"/>
    </row>
    <row r="766" ht="13.65" customHeight="1">
      <c r="A766" s="172"/>
      <c r="B766" s="172"/>
      <c r="C766" s="172"/>
      <c r="D766" s="172"/>
      <c r="E766" s="172"/>
      <c r="F766" s="172"/>
      <c r="G766" s="172"/>
      <c r="H766" s="172"/>
      <c r="I766" s="172"/>
      <c r="J766" s="172"/>
      <c r="K766" s="172"/>
      <c r="L766" s="172"/>
      <c r="M766" s="172"/>
      <c r="N766" s="172"/>
      <c r="O766" s="172"/>
      <c r="P766" s="172"/>
      <c r="Q766" s="172"/>
      <c r="R766" s="172"/>
    </row>
    <row r="767" ht="13.65" customHeight="1">
      <c r="A767" s="172"/>
      <c r="B767" s="172"/>
      <c r="C767" s="172"/>
      <c r="D767" s="172"/>
      <c r="E767" s="172"/>
      <c r="F767" s="172"/>
      <c r="G767" s="172"/>
      <c r="H767" s="172"/>
      <c r="I767" s="172"/>
      <c r="J767" s="172"/>
      <c r="K767" s="172"/>
      <c r="L767" s="172"/>
      <c r="M767" s="172"/>
      <c r="N767" s="172"/>
      <c r="O767" s="172"/>
      <c r="P767" s="172"/>
      <c r="Q767" s="172"/>
      <c r="R767" s="172"/>
    </row>
    <row r="768" ht="13.65" customHeight="1">
      <c r="A768" s="172"/>
      <c r="B768" s="172"/>
      <c r="C768" s="172"/>
      <c r="D768" s="172"/>
      <c r="E768" s="172"/>
      <c r="F768" s="172"/>
      <c r="G768" s="172"/>
      <c r="H768" s="172"/>
      <c r="I768" s="172"/>
      <c r="J768" s="172"/>
      <c r="K768" s="172"/>
      <c r="L768" s="172"/>
      <c r="M768" s="172"/>
      <c r="N768" s="172"/>
      <c r="O768" s="172"/>
      <c r="P768" s="172"/>
      <c r="Q768" s="172"/>
      <c r="R768" s="172"/>
    </row>
    <row r="769" ht="13.65" customHeight="1">
      <c r="A769" s="172"/>
      <c r="B769" s="172"/>
      <c r="C769" s="172"/>
      <c r="D769" s="172"/>
      <c r="E769" s="172"/>
      <c r="F769" s="172"/>
      <c r="G769" s="172"/>
      <c r="H769" s="172"/>
      <c r="I769" s="172"/>
      <c r="J769" s="172"/>
      <c r="K769" s="172"/>
      <c r="L769" s="172"/>
      <c r="M769" s="172"/>
      <c r="N769" s="172"/>
      <c r="O769" s="172"/>
      <c r="P769" s="172"/>
      <c r="Q769" s="172"/>
      <c r="R769" s="172"/>
    </row>
    <row r="770" ht="13.65" customHeight="1">
      <c r="A770" s="172"/>
      <c r="B770" s="172"/>
      <c r="C770" s="172"/>
      <c r="D770" s="172"/>
      <c r="E770" s="172"/>
      <c r="F770" s="172"/>
      <c r="G770" s="172"/>
      <c r="H770" s="172"/>
      <c r="I770" s="172"/>
      <c r="J770" s="172"/>
      <c r="K770" s="172"/>
      <c r="L770" s="172"/>
      <c r="M770" s="172"/>
      <c r="N770" s="172"/>
      <c r="O770" s="172"/>
      <c r="P770" s="172"/>
      <c r="Q770" s="172"/>
      <c r="R770" s="172"/>
    </row>
    <row r="771" ht="13.65" customHeight="1">
      <c r="A771" s="172"/>
      <c r="B771" s="172"/>
      <c r="C771" s="172"/>
      <c r="D771" s="172"/>
      <c r="E771" s="172"/>
      <c r="F771" s="172"/>
      <c r="G771" s="172"/>
      <c r="H771" s="172"/>
      <c r="I771" s="172"/>
      <c r="J771" s="172"/>
      <c r="K771" s="172"/>
      <c r="L771" s="172"/>
      <c r="M771" s="172"/>
      <c r="N771" s="172"/>
      <c r="O771" s="172"/>
      <c r="P771" s="172"/>
      <c r="Q771" s="172"/>
      <c r="R771" s="172"/>
    </row>
    <row r="772" ht="13.65" customHeight="1">
      <c r="A772" s="172"/>
      <c r="B772" s="172"/>
      <c r="C772" s="172"/>
      <c r="D772" s="172"/>
      <c r="E772" s="172"/>
      <c r="F772" s="172"/>
      <c r="G772" s="172"/>
      <c r="H772" s="172"/>
      <c r="I772" s="172"/>
      <c r="J772" s="172"/>
      <c r="K772" s="172"/>
      <c r="L772" s="172"/>
      <c r="M772" s="172"/>
      <c r="N772" s="172"/>
      <c r="O772" s="172"/>
      <c r="P772" s="172"/>
      <c r="Q772" s="172"/>
      <c r="R772" s="172"/>
    </row>
    <row r="773" ht="13.65" customHeight="1">
      <c r="A773" s="172"/>
      <c r="B773" s="172"/>
      <c r="C773" s="172"/>
      <c r="D773" s="172"/>
      <c r="E773" s="172"/>
      <c r="F773" s="172"/>
      <c r="G773" s="172"/>
      <c r="H773" s="172"/>
      <c r="I773" s="172"/>
      <c r="J773" s="172"/>
      <c r="K773" s="172"/>
      <c r="L773" s="172"/>
      <c r="M773" s="172"/>
      <c r="N773" s="172"/>
      <c r="O773" s="172"/>
      <c r="P773" s="172"/>
      <c r="Q773" s="172"/>
      <c r="R773" s="172"/>
    </row>
    <row r="774" ht="13.65" customHeight="1">
      <c r="A774" s="172"/>
      <c r="B774" s="172"/>
      <c r="C774" s="172"/>
      <c r="D774" s="172"/>
      <c r="E774" s="172"/>
      <c r="F774" s="172"/>
      <c r="G774" s="172"/>
      <c r="H774" s="172"/>
      <c r="I774" s="172"/>
      <c r="J774" s="172"/>
      <c r="K774" s="172"/>
      <c r="L774" s="172"/>
      <c r="M774" s="172"/>
      <c r="N774" s="172"/>
      <c r="O774" s="172"/>
      <c r="P774" s="172"/>
      <c r="Q774" s="172"/>
      <c r="R774" s="172"/>
    </row>
    <row r="775" ht="13.65" customHeight="1">
      <c r="A775" s="172"/>
      <c r="B775" s="172"/>
      <c r="C775" s="172"/>
      <c r="D775" s="172"/>
      <c r="E775" s="172"/>
      <c r="F775" s="172"/>
      <c r="G775" s="172"/>
      <c r="H775" s="172"/>
      <c r="I775" s="172"/>
      <c r="J775" s="172"/>
      <c r="K775" s="172"/>
      <c r="L775" s="172"/>
      <c r="M775" s="172"/>
      <c r="N775" s="172"/>
      <c r="O775" s="172"/>
      <c r="P775" s="172"/>
      <c r="Q775" s="172"/>
      <c r="R775" s="172"/>
    </row>
    <row r="776" ht="13.65" customHeight="1">
      <c r="A776" s="172"/>
      <c r="B776" s="172"/>
      <c r="C776" s="172"/>
      <c r="D776" s="172"/>
      <c r="E776" s="172"/>
      <c r="F776" s="172"/>
      <c r="G776" s="172"/>
      <c r="H776" s="172"/>
      <c r="I776" s="172"/>
      <c r="J776" s="172"/>
      <c r="K776" s="172"/>
      <c r="L776" s="172"/>
      <c r="M776" s="172"/>
      <c r="N776" s="172"/>
      <c r="O776" s="172"/>
      <c r="P776" s="172"/>
      <c r="Q776" s="172"/>
      <c r="R776" s="172"/>
    </row>
    <row r="777" ht="13.65" customHeight="1">
      <c r="A777" s="172"/>
      <c r="B777" s="172"/>
      <c r="C777" s="172"/>
      <c r="D777" s="172"/>
      <c r="E777" s="172"/>
      <c r="F777" s="172"/>
      <c r="G777" s="172"/>
      <c r="H777" s="172"/>
      <c r="I777" s="172"/>
      <c r="J777" s="172"/>
      <c r="K777" s="172"/>
      <c r="L777" s="172"/>
      <c r="M777" s="172"/>
      <c r="N777" s="172"/>
      <c r="O777" s="172"/>
      <c r="P777" s="172"/>
      <c r="Q777" s="172"/>
      <c r="R777" s="172"/>
    </row>
    <row r="778" ht="13.65" customHeight="1">
      <c r="A778" s="172"/>
      <c r="B778" s="172"/>
      <c r="C778" s="172"/>
      <c r="D778" s="172"/>
      <c r="E778" s="172"/>
      <c r="F778" s="172"/>
      <c r="G778" s="172"/>
      <c r="H778" s="172"/>
      <c r="I778" s="172"/>
      <c r="J778" s="172"/>
      <c r="K778" s="172"/>
      <c r="L778" s="172"/>
      <c r="M778" s="172"/>
      <c r="N778" s="172"/>
      <c r="O778" s="172"/>
      <c r="P778" s="172"/>
      <c r="Q778" s="172"/>
      <c r="R778" s="172"/>
    </row>
    <row r="779" ht="13.65" customHeight="1">
      <c r="A779" s="172"/>
      <c r="B779" s="172"/>
      <c r="C779" s="172"/>
      <c r="D779" s="172"/>
      <c r="E779" s="172"/>
      <c r="F779" s="172"/>
      <c r="G779" s="172"/>
      <c r="H779" s="172"/>
      <c r="I779" s="172"/>
      <c r="J779" s="172"/>
      <c r="K779" s="172"/>
      <c r="L779" s="172"/>
      <c r="M779" s="172"/>
      <c r="N779" s="172"/>
      <c r="O779" s="172"/>
      <c r="P779" s="172"/>
      <c r="Q779" s="172"/>
      <c r="R779" s="172"/>
    </row>
    <row r="780" ht="13.65" customHeight="1">
      <c r="A780" s="172"/>
      <c r="B780" s="172"/>
      <c r="C780" s="172"/>
      <c r="D780" s="172"/>
      <c r="E780" s="172"/>
      <c r="F780" s="172"/>
      <c r="G780" s="172"/>
      <c r="H780" s="172"/>
      <c r="I780" s="172"/>
      <c r="J780" s="172"/>
      <c r="K780" s="172"/>
      <c r="L780" s="172"/>
      <c r="M780" s="172"/>
      <c r="N780" s="172"/>
      <c r="O780" s="172"/>
      <c r="P780" s="172"/>
      <c r="Q780" s="172"/>
      <c r="R780" s="172"/>
    </row>
    <row r="781" ht="13.65" customHeight="1">
      <c r="A781" s="172"/>
      <c r="B781" s="172"/>
      <c r="C781" s="172"/>
      <c r="D781" s="172"/>
      <c r="E781" s="172"/>
      <c r="F781" s="172"/>
      <c r="G781" s="172"/>
      <c r="H781" s="172"/>
      <c r="I781" s="172"/>
      <c r="J781" s="172"/>
      <c r="K781" s="172"/>
      <c r="L781" s="172"/>
      <c r="M781" s="172"/>
      <c r="N781" s="172"/>
      <c r="O781" s="172"/>
      <c r="P781" s="172"/>
      <c r="Q781" s="172"/>
      <c r="R781" s="172"/>
    </row>
    <row r="782" ht="13.65" customHeight="1">
      <c r="A782" s="172"/>
      <c r="B782" s="172"/>
      <c r="C782" s="172"/>
      <c r="D782" s="172"/>
      <c r="E782" s="172"/>
      <c r="F782" s="172"/>
      <c r="G782" s="172"/>
      <c r="H782" s="172"/>
      <c r="I782" s="172"/>
      <c r="J782" s="172"/>
      <c r="K782" s="172"/>
      <c r="L782" s="172"/>
      <c r="M782" s="172"/>
      <c r="N782" s="172"/>
      <c r="O782" s="172"/>
      <c r="P782" s="172"/>
      <c r="Q782" s="172"/>
      <c r="R782" s="172"/>
    </row>
    <row r="783" ht="13.65" customHeight="1">
      <c r="A783" s="172"/>
      <c r="B783" s="172"/>
      <c r="C783" s="172"/>
      <c r="D783" s="172"/>
      <c r="E783" s="172"/>
      <c r="F783" s="172"/>
      <c r="G783" s="172"/>
      <c r="H783" s="172"/>
      <c r="I783" s="172"/>
      <c r="J783" s="172"/>
      <c r="K783" s="172"/>
      <c r="L783" s="172"/>
      <c r="M783" s="172"/>
      <c r="N783" s="172"/>
      <c r="O783" s="172"/>
      <c r="P783" s="172"/>
      <c r="Q783" s="172"/>
      <c r="R783" s="172"/>
    </row>
    <row r="784" ht="13.65" customHeight="1">
      <c r="A784" s="172"/>
      <c r="B784" s="172"/>
      <c r="C784" s="172"/>
      <c r="D784" s="172"/>
      <c r="E784" s="172"/>
      <c r="F784" s="172"/>
      <c r="G784" s="172"/>
      <c r="H784" s="172"/>
      <c r="I784" s="172"/>
      <c r="J784" s="172"/>
      <c r="K784" s="172"/>
      <c r="L784" s="172"/>
      <c r="M784" s="172"/>
      <c r="N784" s="172"/>
      <c r="O784" s="172"/>
      <c r="P784" s="172"/>
      <c r="Q784" s="172"/>
      <c r="R784" s="172"/>
    </row>
    <row r="785" ht="13.65" customHeight="1">
      <c r="A785" s="172"/>
      <c r="B785" s="172"/>
      <c r="C785" s="172"/>
      <c r="D785" s="172"/>
      <c r="E785" s="172"/>
      <c r="F785" s="172"/>
      <c r="G785" s="172"/>
      <c r="H785" s="172"/>
      <c r="I785" s="172"/>
      <c r="J785" s="172"/>
      <c r="K785" s="172"/>
      <c r="L785" s="172"/>
      <c r="M785" s="172"/>
      <c r="N785" s="172"/>
      <c r="O785" s="172"/>
      <c r="P785" s="172"/>
      <c r="Q785" s="172"/>
      <c r="R785" s="172"/>
    </row>
    <row r="786" ht="13.65" customHeight="1">
      <c r="A786" s="172"/>
      <c r="B786" s="172"/>
      <c r="C786" s="172"/>
      <c r="D786" s="172"/>
      <c r="E786" s="172"/>
      <c r="F786" s="172"/>
      <c r="G786" s="172"/>
      <c r="H786" s="172"/>
      <c r="I786" s="172"/>
      <c r="J786" s="172"/>
      <c r="K786" s="172"/>
      <c r="L786" s="172"/>
      <c r="M786" s="172"/>
      <c r="N786" s="172"/>
      <c r="O786" s="172"/>
      <c r="P786" s="172"/>
      <c r="Q786" s="172"/>
      <c r="R786" s="172"/>
    </row>
    <row r="787" ht="13.65" customHeight="1">
      <c r="A787" s="172"/>
      <c r="B787" s="172"/>
      <c r="C787" s="172"/>
      <c r="D787" s="172"/>
      <c r="E787" s="172"/>
      <c r="F787" s="172"/>
      <c r="G787" s="172"/>
      <c r="H787" s="172"/>
      <c r="I787" s="172"/>
      <c r="J787" s="172"/>
      <c r="K787" s="172"/>
      <c r="L787" s="172"/>
      <c r="M787" s="172"/>
      <c r="N787" s="172"/>
      <c r="O787" s="172"/>
      <c r="P787" s="172"/>
      <c r="Q787" s="172"/>
      <c r="R787" s="172"/>
    </row>
    <row r="788" ht="13.65" customHeight="1">
      <c r="A788" s="172"/>
      <c r="B788" s="172"/>
      <c r="C788" s="172"/>
      <c r="D788" s="172"/>
      <c r="E788" s="172"/>
      <c r="F788" s="172"/>
      <c r="G788" s="172"/>
      <c r="H788" s="172"/>
      <c r="I788" s="172"/>
      <c r="J788" s="172"/>
      <c r="K788" s="172"/>
      <c r="L788" s="172"/>
      <c r="M788" s="172"/>
      <c r="N788" s="172"/>
      <c r="O788" s="172"/>
      <c r="P788" s="172"/>
      <c r="Q788" s="172"/>
      <c r="R788" s="172"/>
    </row>
    <row r="789" ht="13.65" customHeight="1">
      <c r="A789" s="172"/>
      <c r="B789" s="172"/>
      <c r="C789" s="172"/>
      <c r="D789" s="172"/>
      <c r="E789" s="172"/>
      <c r="F789" s="172"/>
      <c r="G789" s="172"/>
      <c r="H789" s="172"/>
      <c r="I789" s="172"/>
      <c r="J789" s="172"/>
      <c r="K789" s="172"/>
      <c r="L789" s="172"/>
      <c r="M789" s="172"/>
      <c r="N789" s="172"/>
      <c r="O789" s="172"/>
      <c r="P789" s="172"/>
      <c r="Q789" s="172"/>
      <c r="R789" s="172"/>
    </row>
    <row r="790" ht="13.65" customHeight="1">
      <c r="A790" s="172"/>
      <c r="B790" s="172"/>
      <c r="C790" s="172"/>
      <c r="D790" s="172"/>
      <c r="E790" s="172"/>
      <c r="F790" s="172"/>
      <c r="G790" s="172"/>
      <c r="H790" s="172"/>
      <c r="I790" s="172"/>
      <c r="J790" s="172"/>
      <c r="K790" s="172"/>
      <c r="L790" s="172"/>
      <c r="M790" s="172"/>
      <c r="N790" s="172"/>
      <c r="O790" s="172"/>
      <c r="P790" s="172"/>
      <c r="Q790" s="172"/>
      <c r="R790" s="172"/>
    </row>
    <row r="791" ht="13.65" customHeight="1">
      <c r="A791" s="172"/>
      <c r="B791" s="172"/>
      <c r="C791" s="172"/>
      <c r="D791" s="172"/>
      <c r="E791" s="172"/>
      <c r="F791" s="172"/>
      <c r="G791" s="172"/>
      <c r="H791" s="172"/>
      <c r="I791" s="172"/>
      <c r="J791" s="172"/>
      <c r="K791" s="172"/>
      <c r="L791" s="172"/>
      <c r="M791" s="172"/>
      <c r="N791" s="172"/>
      <c r="O791" s="172"/>
      <c r="P791" s="172"/>
      <c r="Q791" s="172"/>
      <c r="R791" s="172"/>
    </row>
    <row r="792" ht="13.65" customHeight="1">
      <c r="A792" s="172"/>
      <c r="B792" s="172"/>
      <c r="C792" s="172"/>
      <c r="D792" s="172"/>
      <c r="E792" s="172"/>
      <c r="F792" s="172"/>
      <c r="G792" s="172"/>
      <c r="H792" s="172"/>
      <c r="I792" s="172"/>
      <c r="J792" s="172"/>
      <c r="K792" s="172"/>
      <c r="L792" s="172"/>
      <c r="M792" s="172"/>
      <c r="N792" s="172"/>
      <c r="O792" s="172"/>
      <c r="P792" s="172"/>
      <c r="Q792" s="172"/>
      <c r="R792" s="172"/>
    </row>
    <row r="793" ht="13.65" customHeight="1">
      <c r="A793" s="172"/>
      <c r="B793" s="172"/>
      <c r="C793" s="172"/>
      <c r="D793" s="172"/>
      <c r="E793" s="172"/>
      <c r="F793" s="172"/>
      <c r="G793" s="172"/>
      <c r="H793" s="172"/>
      <c r="I793" s="172"/>
      <c r="J793" s="172"/>
      <c r="K793" s="172"/>
      <c r="L793" s="172"/>
      <c r="M793" s="172"/>
      <c r="N793" s="172"/>
      <c r="O793" s="172"/>
      <c r="P793" s="172"/>
      <c r="Q793" s="172"/>
      <c r="R793" s="172"/>
    </row>
    <row r="794" ht="13.65" customHeight="1">
      <c r="A794" s="172"/>
      <c r="B794" s="172"/>
      <c r="C794" s="172"/>
      <c r="D794" s="172"/>
      <c r="E794" s="172"/>
      <c r="F794" s="172"/>
      <c r="G794" s="172"/>
      <c r="H794" s="172"/>
      <c r="I794" s="172"/>
      <c r="J794" s="172"/>
      <c r="K794" s="172"/>
      <c r="L794" s="172"/>
      <c r="M794" s="172"/>
      <c r="N794" s="172"/>
      <c r="O794" s="172"/>
      <c r="P794" s="172"/>
      <c r="Q794" s="172"/>
      <c r="R794" s="172"/>
    </row>
    <row r="795" ht="13.65" customHeight="1">
      <c r="A795" s="172"/>
      <c r="B795" s="172"/>
      <c r="C795" s="172"/>
      <c r="D795" s="172"/>
      <c r="E795" s="172"/>
      <c r="F795" s="172"/>
      <c r="G795" s="172"/>
      <c r="H795" s="172"/>
      <c r="I795" s="172"/>
      <c r="J795" s="172"/>
      <c r="K795" s="172"/>
      <c r="L795" s="172"/>
      <c r="M795" s="172"/>
      <c r="N795" s="172"/>
      <c r="O795" s="172"/>
      <c r="P795" s="172"/>
      <c r="Q795" s="172"/>
      <c r="R795" s="172"/>
    </row>
    <row r="796" ht="13.65" customHeight="1">
      <c r="A796" s="172"/>
      <c r="B796" s="172"/>
      <c r="C796" s="172"/>
      <c r="D796" s="172"/>
      <c r="E796" s="172"/>
      <c r="F796" s="172"/>
      <c r="G796" s="172"/>
      <c r="H796" s="172"/>
      <c r="I796" s="172"/>
      <c r="J796" s="172"/>
      <c r="K796" s="172"/>
      <c r="L796" s="172"/>
      <c r="M796" s="172"/>
      <c r="N796" s="172"/>
      <c r="O796" s="172"/>
      <c r="P796" s="172"/>
      <c r="Q796" s="172"/>
      <c r="R796" s="172"/>
    </row>
    <row r="797" ht="13.65" customHeight="1">
      <c r="A797" s="172"/>
      <c r="B797" s="172"/>
      <c r="C797" s="172"/>
      <c r="D797" s="172"/>
      <c r="E797" s="172"/>
      <c r="F797" s="172"/>
      <c r="G797" s="172"/>
      <c r="H797" s="172"/>
      <c r="I797" s="172"/>
      <c r="J797" s="172"/>
      <c r="K797" s="172"/>
      <c r="L797" s="172"/>
      <c r="M797" s="172"/>
      <c r="N797" s="172"/>
      <c r="O797" s="172"/>
      <c r="P797" s="172"/>
      <c r="Q797" s="172"/>
      <c r="R797" s="172"/>
    </row>
    <row r="798" ht="13.65" customHeight="1">
      <c r="A798" s="172"/>
      <c r="B798" s="172"/>
      <c r="C798" s="172"/>
      <c r="D798" s="172"/>
      <c r="E798" s="172"/>
      <c r="F798" s="172"/>
      <c r="G798" s="172"/>
      <c r="H798" s="172"/>
      <c r="I798" s="172"/>
      <c r="J798" s="172"/>
      <c r="K798" s="172"/>
      <c r="L798" s="172"/>
      <c r="M798" s="172"/>
      <c r="N798" s="172"/>
      <c r="O798" s="172"/>
      <c r="P798" s="172"/>
      <c r="Q798" s="172"/>
      <c r="R798" s="172"/>
    </row>
    <row r="799" ht="13.65" customHeight="1">
      <c r="A799" s="172"/>
      <c r="B799" s="172"/>
      <c r="C799" s="172"/>
      <c r="D799" s="172"/>
      <c r="E799" s="172"/>
      <c r="F799" s="172"/>
      <c r="G799" s="172"/>
      <c r="H799" s="172"/>
      <c r="I799" s="172"/>
      <c r="J799" s="172"/>
      <c r="K799" s="172"/>
      <c r="L799" s="172"/>
      <c r="M799" s="172"/>
      <c r="N799" s="172"/>
      <c r="O799" s="172"/>
      <c r="P799" s="172"/>
      <c r="Q799" s="172"/>
      <c r="R799" s="172"/>
    </row>
    <row r="800" ht="13.65" customHeight="1">
      <c r="A800" s="172"/>
      <c r="B800" s="172"/>
      <c r="C800" s="172"/>
      <c r="D800" s="172"/>
      <c r="E800" s="172"/>
      <c r="F800" s="172"/>
      <c r="G800" s="172"/>
      <c r="H800" s="172"/>
      <c r="I800" s="172"/>
      <c r="J800" s="172"/>
      <c r="K800" s="172"/>
      <c r="L800" s="172"/>
      <c r="M800" s="172"/>
      <c r="N800" s="172"/>
      <c r="O800" s="172"/>
      <c r="P800" s="172"/>
      <c r="Q800" s="172"/>
      <c r="R800" s="172"/>
    </row>
    <row r="801" ht="13.65" customHeight="1">
      <c r="A801" s="172"/>
      <c r="B801" s="172"/>
      <c r="C801" s="172"/>
      <c r="D801" s="172"/>
      <c r="E801" s="172"/>
      <c r="F801" s="172"/>
      <c r="G801" s="172"/>
      <c r="H801" s="172"/>
      <c r="I801" s="172"/>
      <c r="J801" s="172"/>
      <c r="K801" s="172"/>
      <c r="L801" s="172"/>
      <c r="M801" s="172"/>
      <c r="N801" s="172"/>
      <c r="O801" s="172"/>
      <c r="P801" s="172"/>
      <c r="Q801" s="172"/>
      <c r="R801" s="172"/>
    </row>
    <row r="802" ht="13.65" customHeight="1">
      <c r="A802" s="172"/>
      <c r="B802" s="172"/>
      <c r="C802" s="172"/>
      <c r="D802" s="172"/>
      <c r="E802" s="172"/>
      <c r="F802" s="172"/>
      <c r="G802" s="172"/>
      <c r="H802" s="172"/>
      <c r="I802" s="172"/>
      <c r="J802" s="172"/>
      <c r="K802" s="172"/>
      <c r="L802" s="172"/>
      <c r="M802" s="172"/>
      <c r="N802" s="172"/>
      <c r="O802" s="172"/>
      <c r="P802" s="172"/>
      <c r="Q802" s="172"/>
      <c r="R802" s="172"/>
    </row>
    <row r="803" ht="13.65" customHeight="1">
      <c r="A803" s="172"/>
      <c r="B803" s="172"/>
      <c r="C803" s="172"/>
      <c r="D803" s="172"/>
      <c r="E803" s="172"/>
      <c r="F803" s="172"/>
      <c r="G803" s="172"/>
      <c r="H803" s="172"/>
      <c r="I803" s="172"/>
      <c r="J803" s="172"/>
      <c r="K803" s="172"/>
      <c r="L803" s="172"/>
      <c r="M803" s="172"/>
      <c r="N803" s="172"/>
      <c r="O803" s="172"/>
      <c r="P803" s="172"/>
      <c r="Q803" s="172"/>
      <c r="R803" s="172"/>
    </row>
    <row r="804" ht="13.65" customHeight="1">
      <c r="A804" s="172"/>
      <c r="B804" s="172"/>
      <c r="C804" s="172"/>
      <c r="D804" s="172"/>
      <c r="E804" s="172"/>
      <c r="F804" s="172"/>
      <c r="G804" s="172"/>
      <c r="H804" s="172"/>
      <c r="I804" s="172"/>
      <c r="J804" s="172"/>
      <c r="K804" s="172"/>
      <c r="L804" s="172"/>
      <c r="M804" s="172"/>
      <c r="N804" s="172"/>
      <c r="O804" s="172"/>
      <c r="P804" s="172"/>
      <c r="Q804" s="172"/>
      <c r="R804" s="172"/>
    </row>
    <row r="805" ht="13.65" customHeight="1">
      <c r="A805" s="172"/>
      <c r="B805" s="172"/>
      <c r="C805" s="172"/>
      <c r="D805" s="172"/>
      <c r="E805" s="172"/>
      <c r="F805" s="172"/>
      <c r="G805" s="172"/>
      <c r="H805" s="172"/>
      <c r="I805" s="172"/>
      <c r="J805" s="172"/>
      <c r="K805" s="172"/>
      <c r="L805" s="172"/>
      <c r="M805" s="172"/>
      <c r="N805" s="172"/>
      <c r="O805" s="172"/>
      <c r="P805" s="172"/>
      <c r="Q805" s="172"/>
      <c r="R805" s="172"/>
    </row>
    <row r="806" ht="13.65" customHeight="1">
      <c r="A806" s="172"/>
      <c r="B806" s="172"/>
      <c r="C806" s="172"/>
      <c r="D806" s="172"/>
      <c r="E806" s="172"/>
      <c r="F806" s="172"/>
      <c r="G806" s="172"/>
      <c r="H806" s="172"/>
      <c r="I806" s="172"/>
      <c r="J806" s="172"/>
      <c r="K806" s="172"/>
      <c r="L806" s="172"/>
      <c r="M806" s="172"/>
      <c r="N806" s="172"/>
      <c r="O806" s="172"/>
      <c r="P806" s="172"/>
      <c r="Q806" s="172"/>
      <c r="R806" s="172"/>
    </row>
    <row r="807" ht="13.65" customHeight="1">
      <c r="A807" s="172"/>
      <c r="B807" s="172"/>
      <c r="C807" s="172"/>
      <c r="D807" s="172"/>
      <c r="E807" s="172"/>
      <c r="F807" s="172"/>
      <c r="G807" s="172"/>
      <c r="H807" s="172"/>
      <c r="I807" s="172"/>
      <c r="J807" s="172"/>
      <c r="K807" s="172"/>
      <c r="L807" s="172"/>
      <c r="M807" s="172"/>
      <c r="N807" s="172"/>
      <c r="O807" s="172"/>
      <c r="P807" s="172"/>
      <c r="Q807" s="172"/>
      <c r="R807" s="172"/>
    </row>
    <row r="808" ht="13.65" customHeight="1">
      <c r="A808" s="172"/>
      <c r="B808" s="172"/>
      <c r="C808" s="172"/>
      <c r="D808" s="172"/>
      <c r="E808" s="172"/>
      <c r="F808" s="172"/>
      <c r="G808" s="172"/>
      <c r="H808" s="172"/>
      <c r="I808" s="172"/>
      <c r="J808" s="172"/>
      <c r="K808" s="172"/>
      <c r="L808" s="172"/>
      <c r="M808" s="172"/>
      <c r="N808" s="172"/>
      <c r="O808" s="172"/>
      <c r="P808" s="172"/>
      <c r="Q808" s="172"/>
      <c r="R808" s="172"/>
    </row>
    <row r="809" ht="13.65" customHeight="1">
      <c r="A809" s="172"/>
      <c r="B809" s="172"/>
      <c r="C809" s="172"/>
      <c r="D809" s="172"/>
      <c r="E809" s="172"/>
      <c r="F809" s="172"/>
      <c r="G809" s="172"/>
      <c r="H809" s="172"/>
      <c r="I809" s="172"/>
      <c r="J809" s="172"/>
      <c r="K809" s="172"/>
      <c r="L809" s="172"/>
      <c r="M809" s="172"/>
      <c r="N809" s="172"/>
      <c r="O809" s="172"/>
      <c r="P809" s="172"/>
      <c r="Q809" s="172"/>
      <c r="R809" s="172"/>
    </row>
    <row r="810" ht="13.65" customHeight="1">
      <c r="A810" s="172"/>
      <c r="B810" s="172"/>
      <c r="C810" s="172"/>
      <c r="D810" s="172"/>
      <c r="E810" s="172"/>
      <c r="F810" s="172"/>
      <c r="G810" s="172"/>
      <c r="H810" s="172"/>
      <c r="I810" s="172"/>
      <c r="J810" s="172"/>
      <c r="K810" s="172"/>
      <c r="L810" s="172"/>
      <c r="M810" s="172"/>
      <c r="N810" s="172"/>
      <c r="O810" s="172"/>
      <c r="P810" s="172"/>
      <c r="Q810" s="172"/>
      <c r="R810" s="172"/>
    </row>
    <row r="811" ht="13.65" customHeight="1">
      <c r="A811" s="172"/>
      <c r="B811" s="172"/>
      <c r="C811" s="172"/>
      <c r="D811" s="172"/>
      <c r="E811" s="172"/>
      <c r="F811" s="172"/>
      <c r="G811" s="172"/>
      <c r="H811" s="172"/>
      <c r="I811" s="172"/>
      <c r="J811" s="172"/>
      <c r="K811" s="172"/>
      <c r="L811" s="172"/>
      <c r="M811" s="172"/>
      <c r="N811" s="172"/>
      <c r="O811" s="172"/>
      <c r="P811" s="172"/>
      <c r="Q811" s="172"/>
      <c r="R811" s="172"/>
    </row>
    <row r="812" ht="13.65" customHeight="1">
      <c r="A812" s="172"/>
      <c r="B812" s="172"/>
      <c r="C812" s="172"/>
      <c r="D812" s="172"/>
      <c r="E812" s="172"/>
      <c r="F812" s="172"/>
      <c r="G812" s="172"/>
      <c r="H812" s="172"/>
      <c r="I812" s="172"/>
      <c r="J812" s="172"/>
      <c r="K812" s="172"/>
      <c r="L812" s="172"/>
      <c r="M812" s="172"/>
      <c r="N812" s="172"/>
      <c r="O812" s="172"/>
      <c r="P812" s="172"/>
      <c r="Q812" s="172"/>
      <c r="R812" s="172"/>
    </row>
    <row r="813" ht="13.65" customHeight="1">
      <c r="A813" s="172"/>
      <c r="B813" s="172"/>
      <c r="C813" s="172"/>
      <c r="D813" s="172"/>
      <c r="E813" s="172"/>
      <c r="F813" s="172"/>
      <c r="G813" s="172"/>
      <c r="H813" s="172"/>
      <c r="I813" s="172"/>
      <c r="J813" s="172"/>
      <c r="K813" s="172"/>
      <c r="L813" s="172"/>
      <c r="M813" s="172"/>
      <c r="N813" s="172"/>
      <c r="O813" s="172"/>
      <c r="P813" s="172"/>
      <c r="Q813" s="172"/>
      <c r="R813" s="172"/>
    </row>
    <row r="814" ht="13.65" customHeight="1">
      <c r="A814" s="172"/>
      <c r="B814" s="172"/>
      <c r="C814" s="172"/>
      <c r="D814" s="172"/>
      <c r="E814" s="172"/>
      <c r="F814" s="172"/>
      <c r="G814" s="172"/>
      <c r="H814" s="172"/>
      <c r="I814" s="172"/>
      <c r="J814" s="172"/>
      <c r="K814" s="172"/>
      <c r="L814" s="172"/>
      <c r="M814" s="172"/>
      <c r="N814" s="172"/>
      <c r="O814" s="172"/>
      <c r="P814" s="172"/>
      <c r="Q814" s="172"/>
      <c r="R814" s="172"/>
    </row>
    <row r="815" ht="13.65" customHeight="1">
      <c r="A815" s="172"/>
      <c r="B815" s="172"/>
      <c r="C815" s="172"/>
      <c r="D815" s="172"/>
      <c r="E815" s="172"/>
      <c r="F815" s="172"/>
      <c r="G815" s="172"/>
      <c r="H815" s="172"/>
      <c r="I815" s="172"/>
      <c r="J815" s="172"/>
      <c r="K815" s="172"/>
      <c r="L815" s="172"/>
      <c r="M815" s="172"/>
      <c r="N815" s="172"/>
      <c r="O815" s="172"/>
      <c r="P815" s="172"/>
      <c r="Q815" s="172"/>
      <c r="R815" s="172"/>
    </row>
    <row r="816" ht="13.65" customHeight="1">
      <c r="A816" s="172"/>
      <c r="B816" s="172"/>
      <c r="C816" s="172"/>
      <c r="D816" s="172"/>
      <c r="E816" s="172"/>
      <c r="F816" s="172"/>
      <c r="G816" s="172"/>
      <c r="H816" s="172"/>
      <c r="I816" s="172"/>
      <c r="J816" s="172"/>
      <c r="K816" s="172"/>
      <c r="L816" s="172"/>
      <c r="M816" s="172"/>
      <c r="N816" s="172"/>
      <c r="O816" s="172"/>
      <c r="P816" s="172"/>
      <c r="Q816" s="172"/>
      <c r="R816" s="172"/>
    </row>
    <row r="817" ht="13.65" customHeight="1">
      <c r="A817" s="172"/>
      <c r="B817" s="172"/>
      <c r="C817" s="172"/>
      <c r="D817" s="172"/>
      <c r="E817" s="172"/>
      <c r="F817" s="172"/>
      <c r="G817" s="172"/>
      <c r="H817" s="172"/>
      <c r="I817" s="172"/>
      <c r="J817" s="172"/>
      <c r="K817" s="172"/>
      <c r="L817" s="172"/>
      <c r="M817" s="172"/>
      <c r="N817" s="172"/>
      <c r="O817" s="172"/>
      <c r="P817" s="172"/>
      <c r="Q817" s="172"/>
      <c r="R817" s="172"/>
    </row>
    <row r="818" ht="13.65" customHeight="1">
      <c r="A818" s="172"/>
      <c r="B818" s="172"/>
      <c r="C818" s="172"/>
      <c r="D818" s="172"/>
      <c r="E818" s="172"/>
      <c r="F818" s="172"/>
      <c r="G818" s="172"/>
      <c r="H818" s="172"/>
      <c r="I818" s="172"/>
      <c r="J818" s="172"/>
      <c r="K818" s="172"/>
      <c r="L818" s="172"/>
      <c r="M818" s="172"/>
      <c r="N818" s="172"/>
      <c r="O818" s="172"/>
      <c r="P818" s="172"/>
      <c r="Q818" s="172"/>
      <c r="R818" s="172"/>
    </row>
    <row r="819" ht="13.65" customHeight="1">
      <c r="A819" s="172"/>
      <c r="B819" s="172"/>
      <c r="C819" s="172"/>
      <c r="D819" s="172"/>
      <c r="E819" s="172"/>
      <c r="F819" s="172"/>
      <c r="G819" s="172"/>
      <c r="H819" s="172"/>
      <c r="I819" s="172"/>
      <c r="J819" s="172"/>
      <c r="K819" s="172"/>
      <c r="L819" s="172"/>
      <c r="M819" s="172"/>
      <c r="N819" s="172"/>
      <c r="O819" s="172"/>
      <c r="P819" s="172"/>
      <c r="Q819" s="172"/>
      <c r="R819" s="172"/>
    </row>
    <row r="820" ht="13.65" customHeight="1">
      <c r="A820" s="172"/>
      <c r="B820" s="172"/>
      <c r="C820" s="172"/>
      <c r="D820" s="172"/>
      <c r="E820" s="172"/>
      <c r="F820" s="172"/>
      <c r="G820" s="172"/>
      <c r="H820" s="172"/>
      <c r="I820" s="172"/>
      <c r="J820" s="172"/>
      <c r="K820" s="172"/>
      <c r="L820" s="172"/>
      <c r="M820" s="172"/>
      <c r="N820" s="172"/>
      <c r="O820" s="172"/>
      <c r="P820" s="172"/>
      <c r="Q820" s="172"/>
      <c r="R820" s="172"/>
    </row>
    <row r="821" ht="13.65" customHeight="1">
      <c r="A821" s="172"/>
      <c r="B821" s="172"/>
      <c r="C821" s="172"/>
      <c r="D821" s="172"/>
      <c r="E821" s="172"/>
      <c r="F821" s="172"/>
      <c r="G821" s="172"/>
      <c r="H821" s="172"/>
      <c r="I821" s="172"/>
      <c r="J821" s="172"/>
      <c r="K821" s="172"/>
      <c r="L821" s="172"/>
      <c r="M821" s="172"/>
      <c r="N821" s="172"/>
      <c r="O821" s="172"/>
      <c r="P821" s="172"/>
      <c r="Q821" s="172"/>
      <c r="R821" s="172"/>
    </row>
    <row r="822" ht="13.65" customHeight="1">
      <c r="A822" s="172"/>
      <c r="B822" s="172"/>
      <c r="C822" s="172"/>
      <c r="D822" s="172"/>
      <c r="E822" s="172"/>
      <c r="F822" s="172"/>
      <c r="G822" s="172"/>
      <c r="H822" s="172"/>
      <c r="I822" s="172"/>
      <c r="J822" s="172"/>
      <c r="K822" s="172"/>
      <c r="L822" s="172"/>
      <c r="M822" s="172"/>
      <c r="N822" s="172"/>
      <c r="O822" s="172"/>
      <c r="P822" s="172"/>
      <c r="Q822" s="172"/>
      <c r="R822" s="172"/>
    </row>
    <row r="823" ht="13.65" customHeight="1">
      <c r="A823" s="172"/>
      <c r="B823" s="172"/>
      <c r="C823" s="172"/>
      <c r="D823" s="172"/>
      <c r="E823" s="172"/>
      <c r="F823" s="172"/>
      <c r="G823" s="172"/>
      <c r="H823" s="172"/>
      <c r="I823" s="172"/>
      <c r="J823" s="172"/>
      <c r="K823" s="172"/>
      <c r="L823" s="172"/>
      <c r="M823" s="172"/>
      <c r="N823" s="172"/>
      <c r="O823" s="172"/>
      <c r="P823" s="172"/>
      <c r="Q823" s="172"/>
      <c r="R823" s="172"/>
    </row>
    <row r="824" ht="13.65" customHeight="1">
      <c r="A824" s="172"/>
      <c r="B824" s="172"/>
      <c r="C824" s="172"/>
      <c r="D824" s="172"/>
      <c r="E824" s="172"/>
      <c r="F824" s="172"/>
      <c r="G824" s="172"/>
      <c r="H824" s="172"/>
      <c r="I824" s="172"/>
      <c r="J824" s="172"/>
      <c r="K824" s="172"/>
      <c r="L824" s="172"/>
      <c r="M824" s="172"/>
      <c r="N824" s="172"/>
      <c r="O824" s="172"/>
      <c r="P824" s="172"/>
      <c r="Q824" s="172"/>
      <c r="R824" s="172"/>
    </row>
    <row r="825" ht="13.65" customHeight="1">
      <c r="A825" s="172"/>
      <c r="B825" s="172"/>
      <c r="C825" s="172"/>
      <c r="D825" s="172"/>
      <c r="E825" s="172"/>
      <c r="F825" s="172"/>
      <c r="G825" s="172"/>
      <c r="H825" s="172"/>
      <c r="I825" s="172"/>
      <c r="J825" s="172"/>
      <c r="K825" s="172"/>
      <c r="L825" s="172"/>
      <c r="M825" s="172"/>
      <c r="N825" s="172"/>
      <c r="O825" s="172"/>
      <c r="P825" s="172"/>
      <c r="Q825" s="172"/>
      <c r="R825" s="172"/>
    </row>
    <row r="826" ht="13.65" customHeight="1">
      <c r="A826" s="172"/>
      <c r="B826" s="172"/>
      <c r="C826" s="172"/>
      <c r="D826" s="172"/>
      <c r="E826" s="172"/>
      <c r="F826" s="172"/>
      <c r="G826" s="172"/>
      <c r="H826" s="172"/>
      <c r="I826" s="172"/>
      <c r="J826" s="172"/>
      <c r="K826" s="172"/>
      <c r="L826" s="172"/>
      <c r="M826" s="172"/>
      <c r="N826" s="172"/>
      <c r="O826" s="172"/>
      <c r="P826" s="172"/>
      <c r="Q826" s="172"/>
      <c r="R826" s="172"/>
    </row>
    <row r="827" ht="13.65" customHeight="1">
      <c r="A827" s="172"/>
      <c r="B827" s="172"/>
      <c r="C827" s="172"/>
      <c r="D827" s="172"/>
      <c r="E827" s="172"/>
      <c r="F827" s="172"/>
      <c r="G827" s="172"/>
      <c r="H827" s="172"/>
      <c r="I827" s="172"/>
      <c r="J827" s="172"/>
      <c r="K827" s="172"/>
      <c r="L827" s="172"/>
      <c r="M827" s="172"/>
      <c r="N827" s="172"/>
      <c r="O827" s="172"/>
      <c r="P827" s="172"/>
      <c r="Q827" s="172"/>
      <c r="R827" s="172"/>
    </row>
    <row r="828" ht="13.65" customHeight="1">
      <c r="A828" s="172"/>
      <c r="B828" s="172"/>
      <c r="C828" s="172"/>
      <c r="D828" s="172"/>
      <c r="E828" s="172"/>
      <c r="F828" s="172"/>
      <c r="G828" s="172"/>
      <c r="H828" s="172"/>
      <c r="I828" s="172"/>
      <c r="J828" s="172"/>
      <c r="K828" s="172"/>
      <c r="L828" s="172"/>
      <c r="M828" s="172"/>
      <c r="N828" s="172"/>
      <c r="O828" s="172"/>
      <c r="P828" s="172"/>
      <c r="Q828" s="172"/>
      <c r="R828" s="172"/>
    </row>
    <row r="829" ht="13.65" customHeight="1">
      <c r="A829" s="172"/>
      <c r="B829" s="172"/>
      <c r="C829" s="172"/>
      <c r="D829" s="172"/>
      <c r="E829" s="172"/>
      <c r="F829" s="172"/>
      <c r="G829" s="172"/>
      <c r="H829" s="172"/>
      <c r="I829" s="172"/>
      <c r="J829" s="172"/>
      <c r="K829" s="172"/>
      <c r="L829" s="172"/>
      <c r="M829" s="172"/>
      <c r="N829" s="172"/>
      <c r="O829" s="172"/>
      <c r="P829" s="172"/>
      <c r="Q829" s="172"/>
      <c r="R829" s="172"/>
    </row>
    <row r="830" ht="13.65" customHeight="1">
      <c r="A830" s="172"/>
      <c r="B830" s="172"/>
      <c r="C830" s="172"/>
      <c r="D830" s="172"/>
      <c r="E830" s="172"/>
      <c r="F830" s="172"/>
      <c r="G830" s="172"/>
      <c r="H830" s="172"/>
      <c r="I830" s="172"/>
      <c r="J830" s="172"/>
      <c r="K830" s="172"/>
      <c r="L830" s="172"/>
      <c r="M830" s="172"/>
      <c r="N830" s="172"/>
      <c r="O830" s="172"/>
      <c r="P830" s="172"/>
      <c r="Q830" s="172"/>
      <c r="R830" s="172"/>
    </row>
    <row r="831" ht="13.65" customHeight="1">
      <c r="A831" s="172"/>
      <c r="B831" s="172"/>
      <c r="C831" s="172"/>
      <c r="D831" s="172"/>
      <c r="E831" s="172"/>
      <c r="F831" s="172"/>
      <c r="G831" s="172"/>
      <c r="H831" s="172"/>
      <c r="I831" s="172"/>
      <c r="J831" s="172"/>
      <c r="K831" s="172"/>
      <c r="L831" s="172"/>
      <c r="M831" s="172"/>
      <c r="N831" s="172"/>
      <c r="O831" s="172"/>
      <c r="P831" s="172"/>
      <c r="Q831" s="172"/>
      <c r="R831" s="172"/>
    </row>
    <row r="832" ht="13.65" customHeight="1">
      <c r="A832" s="172"/>
      <c r="B832" s="172"/>
      <c r="C832" s="172"/>
      <c r="D832" s="172"/>
      <c r="E832" s="172"/>
      <c r="F832" s="172"/>
      <c r="G832" s="172"/>
      <c r="H832" s="172"/>
      <c r="I832" s="172"/>
      <c r="J832" s="172"/>
      <c r="K832" s="172"/>
      <c r="L832" s="172"/>
      <c r="M832" s="172"/>
      <c r="N832" s="172"/>
      <c r="O832" s="172"/>
      <c r="P832" s="172"/>
      <c r="Q832" s="172"/>
      <c r="R832" s="172"/>
    </row>
    <row r="833" ht="13.65" customHeight="1">
      <c r="A833" s="172"/>
      <c r="B833" s="172"/>
      <c r="C833" s="172"/>
      <c r="D833" s="172"/>
      <c r="E833" s="172"/>
      <c r="F833" s="172"/>
      <c r="G833" s="172"/>
      <c r="H833" s="172"/>
      <c r="I833" s="172"/>
      <c r="J833" s="172"/>
      <c r="K833" s="172"/>
      <c r="L833" s="172"/>
      <c r="M833" s="172"/>
      <c r="N833" s="172"/>
      <c r="O833" s="172"/>
      <c r="P833" s="172"/>
      <c r="Q833" s="172"/>
      <c r="R833" s="172"/>
    </row>
    <row r="834" ht="13.65" customHeight="1">
      <c r="A834" s="172"/>
      <c r="B834" s="172"/>
      <c r="C834" s="172"/>
      <c r="D834" s="172"/>
      <c r="E834" s="172"/>
      <c r="F834" s="172"/>
      <c r="G834" s="172"/>
      <c r="H834" s="172"/>
      <c r="I834" s="172"/>
      <c r="J834" s="172"/>
      <c r="K834" s="172"/>
      <c r="L834" s="172"/>
      <c r="M834" s="172"/>
      <c r="N834" s="172"/>
      <c r="O834" s="172"/>
      <c r="P834" s="172"/>
      <c r="Q834" s="172"/>
      <c r="R834" s="172"/>
    </row>
    <row r="835" ht="13.65" customHeight="1">
      <c r="A835" s="172"/>
      <c r="B835" s="172"/>
      <c r="C835" s="172"/>
      <c r="D835" s="172"/>
      <c r="E835" s="172"/>
      <c r="F835" s="172"/>
      <c r="G835" s="172"/>
      <c r="H835" s="172"/>
      <c r="I835" s="172"/>
      <c r="J835" s="172"/>
      <c r="K835" s="172"/>
      <c r="L835" s="172"/>
      <c r="M835" s="172"/>
      <c r="N835" s="172"/>
      <c r="O835" s="172"/>
      <c r="P835" s="172"/>
      <c r="Q835" s="172"/>
      <c r="R835" s="172"/>
    </row>
    <row r="836" ht="13.65" customHeight="1">
      <c r="A836" s="172"/>
      <c r="B836" s="172"/>
      <c r="C836" s="172"/>
      <c r="D836" s="172"/>
      <c r="E836" s="172"/>
      <c r="F836" s="172"/>
      <c r="G836" s="172"/>
      <c r="H836" s="172"/>
      <c r="I836" s="172"/>
      <c r="J836" s="172"/>
      <c r="K836" s="172"/>
      <c r="L836" s="172"/>
      <c r="M836" s="172"/>
      <c r="N836" s="172"/>
      <c r="O836" s="172"/>
      <c r="P836" s="172"/>
      <c r="Q836" s="172"/>
      <c r="R836" s="172"/>
    </row>
    <row r="837" ht="13.65" customHeight="1">
      <c r="A837" s="172"/>
      <c r="B837" s="172"/>
      <c r="C837" s="172"/>
      <c r="D837" s="172"/>
      <c r="E837" s="172"/>
      <c r="F837" s="172"/>
      <c r="G837" s="172"/>
      <c r="H837" s="172"/>
      <c r="I837" s="172"/>
      <c r="J837" s="172"/>
      <c r="K837" s="172"/>
      <c r="L837" s="172"/>
      <c r="M837" s="172"/>
      <c r="N837" s="172"/>
      <c r="O837" s="172"/>
      <c r="P837" s="172"/>
      <c r="Q837" s="172"/>
      <c r="R837" s="172"/>
    </row>
    <row r="838" ht="13.65" customHeight="1">
      <c r="A838" s="172"/>
      <c r="B838" s="172"/>
      <c r="C838" s="172"/>
      <c r="D838" s="172"/>
      <c r="E838" s="172"/>
      <c r="F838" s="172"/>
      <c r="G838" s="172"/>
      <c r="H838" s="172"/>
      <c r="I838" s="172"/>
      <c r="J838" s="172"/>
      <c r="K838" s="172"/>
      <c r="L838" s="172"/>
      <c r="M838" s="172"/>
      <c r="N838" s="172"/>
      <c r="O838" s="172"/>
      <c r="P838" s="172"/>
      <c r="Q838" s="172"/>
      <c r="R838" s="172"/>
    </row>
    <row r="839" ht="13.65" customHeight="1">
      <c r="A839" s="172"/>
      <c r="B839" s="172"/>
      <c r="C839" s="172"/>
      <c r="D839" s="172"/>
      <c r="E839" s="172"/>
      <c r="F839" s="172"/>
      <c r="G839" s="172"/>
      <c r="H839" s="172"/>
      <c r="I839" s="172"/>
      <c r="J839" s="172"/>
      <c r="K839" s="172"/>
      <c r="L839" s="172"/>
      <c r="M839" s="172"/>
      <c r="N839" s="172"/>
      <c r="O839" s="172"/>
      <c r="P839" s="172"/>
      <c r="Q839" s="172"/>
      <c r="R839" s="172"/>
    </row>
    <row r="840" ht="13.65" customHeight="1">
      <c r="A840" s="172"/>
      <c r="B840" s="172"/>
      <c r="C840" s="172"/>
      <c r="D840" s="172"/>
      <c r="E840" s="172"/>
      <c r="F840" s="172"/>
      <c r="G840" s="172"/>
      <c r="H840" s="172"/>
      <c r="I840" s="172"/>
      <c r="J840" s="172"/>
      <c r="K840" s="172"/>
      <c r="L840" s="172"/>
      <c r="M840" s="172"/>
      <c r="N840" s="172"/>
      <c r="O840" s="172"/>
      <c r="P840" s="172"/>
      <c r="Q840" s="172"/>
      <c r="R840" s="172"/>
    </row>
    <row r="841" ht="13.65" customHeight="1">
      <c r="A841" s="172"/>
      <c r="B841" s="172"/>
      <c r="C841" s="172"/>
      <c r="D841" s="172"/>
      <c r="E841" s="172"/>
      <c r="F841" s="172"/>
      <c r="G841" s="172"/>
      <c r="H841" s="172"/>
      <c r="I841" s="172"/>
      <c r="J841" s="172"/>
      <c r="K841" s="172"/>
      <c r="L841" s="172"/>
      <c r="M841" s="172"/>
      <c r="N841" s="172"/>
      <c r="O841" s="172"/>
      <c r="P841" s="172"/>
      <c r="Q841" s="172"/>
      <c r="R841" s="172"/>
    </row>
    <row r="842" ht="13.65" customHeight="1">
      <c r="A842" s="172"/>
      <c r="B842" s="172"/>
      <c r="C842" s="172"/>
      <c r="D842" s="172"/>
      <c r="E842" s="172"/>
      <c r="F842" s="172"/>
      <c r="G842" s="172"/>
      <c r="H842" s="172"/>
      <c r="I842" s="172"/>
      <c r="J842" s="172"/>
      <c r="K842" s="172"/>
      <c r="L842" s="172"/>
      <c r="M842" s="172"/>
      <c r="N842" s="172"/>
      <c r="O842" s="172"/>
      <c r="P842" s="172"/>
      <c r="Q842" s="172"/>
      <c r="R842" s="172"/>
    </row>
    <row r="843" ht="13.65" customHeight="1">
      <c r="A843" s="172"/>
      <c r="B843" s="172"/>
      <c r="C843" s="172"/>
      <c r="D843" s="172"/>
      <c r="E843" s="172"/>
      <c r="F843" s="172"/>
      <c r="G843" s="172"/>
      <c r="H843" s="172"/>
      <c r="I843" s="172"/>
      <c r="J843" s="172"/>
      <c r="K843" s="172"/>
      <c r="L843" s="172"/>
      <c r="M843" s="172"/>
      <c r="N843" s="172"/>
      <c r="O843" s="172"/>
      <c r="P843" s="172"/>
      <c r="Q843" s="172"/>
      <c r="R843" s="172"/>
    </row>
    <row r="844" ht="13.65" customHeight="1">
      <c r="A844" s="172"/>
      <c r="B844" s="172"/>
      <c r="C844" s="172"/>
      <c r="D844" s="172"/>
      <c r="E844" s="172"/>
      <c r="F844" s="172"/>
      <c r="G844" s="172"/>
      <c r="H844" s="172"/>
      <c r="I844" s="172"/>
      <c r="J844" s="172"/>
      <c r="K844" s="172"/>
      <c r="L844" s="172"/>
      <c r="M844" s="172"/>
      <c r="N844" s="172"/>
      <c r="O844" s="172"/>
      <c r="P844" s="172"/>
      <c r="Q844" s="172"/>
      <c r="R844" s="172"/>
    </row>
    <row r="845" ht="13.65" customHeight="1">
      <c r="A845" s="172"/>
      <c r="B845" s="172"/>
      <c r="C845" s="172"/>
      <c r="D845" s="172"/>
      <c r="E845" s="172"/>
      <c r="F845" s="172"/>
      <c r="G845" s="172"/>
      <c r="H845" s="172"/>
      <c r="I845" s="172"/>
      <c r="J845" s="172"/>
      <c r="K845" s="172"/>
      <c r="L845" s="172"/>
      <c r="M845" s="172"/>
      <c r="N845" s="172"/>
      <c r="O845" s="172"/>
      <c r="P845" s="172"/>
      <c r="Q845" s="172"/>
      <c r="R845" s="172"/>
    </row>
    <row r="846" ht="13.65" customHeight="1">
      <c r="A846" s="172"/>
      <c r="B846" s="172"/>
      <c r="C846" s="172"/>
      <c r="D846" s="172"/>
      <c r="E846" s="172"/>
      <c r="F846" s="172"/>
      <c r="G846" s="172"/>
      <c r="H846" s="172"/>
      <c r="I846" s="172"/>
      <c r="J846" s="172"/>
      <c r="K846" s="172"/>
      <c r="L846" s="172"/>
      <c r="M846" s="172"/>
      <c r="N846" s="172"/>
      <c r="O846" s="172"/>
      <c r="P846" s="172"/>
      <c r="Q846" s="172"/>
      <c r="R846" s="172"/>
    </row>
    <row r="847" ht="13.65" customHeight="1">
      <c r="A847" s="172"/>
      <c r="B847" s="172"/>
      <c r="C847" s="172"/>
      <c r="D847" s="172"/>
      <c r="E847" s="172"/>
      <c r="F847" s="172"/>
      <c r="G847" s="172"/>
      <c r="H847" s="172"/>
      <c r="I847" s="172"/>
      <c r="J847" s="172"/>
      <c r="K847" s="172"/>
      <c r="L847" s="172"/>
      <c r="M847" s="172"/>
      <c r="N847" s="172"/>
      <c r="O847" s="172"/>
      <c r="P847" s="172"/>
      <c r="Q847" s="172"/>
      <c r="R847" s="172"/>
    </row>
    <row r="848" ht="13.65" customHeight="1">
      <c r="A848" s="172"/>
      <c r="B848" s="172"/>
      <c r="C848" s="172"/>
      <c r="D848" s="172"/>
      <c r="E848" s="172"/>
      <c r="F848" s="172"/>
      <c r="G848" s="172"/>
      <c r="H848" s="172"/>
      <c r="I848" s="172"/>
      <c r="J848" s="172"/>
      <c r="K848" s="172"/>
      <c r="L848" s="172"/>
      <c r="M848" s="172"/>
      <c r="N848" s="172"/>
      <c r="O848" s="172"/>
      <c r="P848" s="172"/>
      <c r="Q848" s="172"/>
      <c r="R848" s="172"/>
    </row>
    <row r="849" ht="13.65" customHeight="1">
      <c r="A849" s="172"/>
      <c r="B849" s="172"/>
      <c r="C849" s="172"/>
      <c r="D849" s="172"/>
      <c r="E849" s="172"/>
      <c r="F849" s="172"/>
      <c r="G849" s="172"/>
      <c r="H849" s="172"/>
      <c r="I849" s="172"/>
      <c r="J849" s="172"/>
      <c r="K849" s="172"/>
      <c r="L849" s="172"/>
      <c r="M849" s="172"/>
      <c r="N849" s="172"/>
      <c r="O849" s="172"/>
      <c r="P849" s="172"/>
      <c r="Q849" s="172"/>
      <c r="R849" s="172"/>
    </row>
    <row r="850" ht="13.65" customHeight="1">
      <c r="A850" s="172"/>
      <c r="B850" s="172"/>
      <c r="C850" s="172"/>
      <c r="D850" s="172"/>
      <c r="E850" s="172"/>
      <c r="F850" s="172"/>
      <c r="G850" s="172"/>
      <c r="H850" s="172"/>
      <c r="I850" s="172"/>
      <c r="J850" s="172"/>
      <c r="K850" s="172"/>
      <c r="L850" s="172"/>
      <c r="M850" s="172"/>
      <c r="N850" s="172"/>
      <c r="O850" s="172"/>
      <c r="P850" s="172"/>
      <c r="Q850" s="172"/>
      <c r="R850" s="172"/>
    </row>
    <row r="851" ht="13.65" customHeight="1">
      <c r="A851" s="172"/>
      <c r="B851" s="172"/>
      <c r="C851" s="172"/>
      <c r="D851" s="172"/>
      <c r="E851" s="172"/>
      <c r="F851" s="172"/>
      <c r="G851" s="172"/>
      <c r="H851" s="172"/>
      <c r="I851" s="172"/>
      <c r="J851" s="172"/>
      <c r="K851" s="172"/>
      <c r="L851" s="172"/>
      <c r="M851" s="172"/>
      <c r="N851" s="172"/>
      <c r="O851" s="172"/>
      <c r="P851" s="172"/>
      <c r="Q851" s="172"/>
      <c r="R851" s="172"/>
    </row>
    <row r="852" ht="13.65" customHeight="1">
      <c r="A852" s="172"/>
      <c r="B852" s="172"/>
      <c r="C852" s="172"/>
      <c r="D852" s="172"/>
      <c r="E852" s="172"/>
      <c r="F852" s="172"/>
      <c r="G852" s="172"/>
      <c r="H852" s="172"/>
      <c r="I852" s="172"/>
      <c r="J852" s="172"/>
      <c r="K852" s="172"/>
      <c r="L852" s="172"/>
      <c r="M852" s="172"/>
      <c r="N852" s="172"/>
      <c r="O852" s="172"/>
      <c r="P852" s="172"/>
      <c r="Q852" s="172"/>
      <c r="R852" s="172"/>
    </row>
    <row r="853" ht="13.65" customHeight="1">
      <c r="A853" s="172"/>
      <c r="B853" s="172"/>
      <c r="C853" s="172"/>
      <c r="D853" s="172"/>
      <c r="E853" s="172"/>
      <c r="F853" s="172"/>
      <c r="G853" s="172"/>
      <c r="H853" s="172"/>
      <c r="I853" s="172"/>
      <c r="J853" s="172"/>
      <c r="K853" s="172"/>
      <c r="L853" s="172"/>
      <c r="M853" s="172"/>
      <c r="N853" s="172"/>
      <c r="O853" s="172"/>
      <c r="P853" s="172"/>
      <c r="Q853" s="172"/>
      <c r="R853" s="172"/>
    </row>
    <row r="854" ht="13.65" customHeight="1">
      <c r="A854" s="172"/>
      <c r="B854" s="172"/>
      <c r="C854" s="172"/>
      <c r="D854" s="172"/>
      <c r="E854" s="172"/>
      <c r="F854" s="172"/>
      <c r="G854" s="172"/>
      <c r="H854" s="172"/>
      <c r="I854" s="172"/>
      <c r="J854" s="172"/>
      <c r="K854" s="172"/>
      <c r="L854" s="172"/>
      <c r="M854" s="172"/>
      <c r="N854" s="172"/>
      <c r="O854" s="172"/>
      <c r="P854" s="172"/>
      <c r="Q854" s="172"/>
      <c r="R854" s="172"/>
    </row>
    <row r="855" ht="13.65" customHeight="1">
      <c r="A855" s="172"/>
      <c r="B855" s="172"/>
      <c r="C855" s="172"/>
      <c r="D855" s="172"/>
      <c r="E855" s="172"/>
      <c r="F855" s="172"/>
      <c r="G855" s="172"/>
      <c r="H855" s="172"/>
      <c r="I855" s="172"/>
      <c r="J855" s="172"/>
      <c r="K855" s="172"/>
      <c r="L855" s="172"/>
      <c r="M855" s="172"/>
      <c r="N855" s="172"/>
      <c r="O855" s="172"/>
      <c r="P855" s="172"/>
      <c r="Q855" s="172"/>
      <c r="R855" s="172"/>
    </row>
    <row r="856" ht="13.65" customHeight="1">
      <c r="A856" s="172"/>
      <c r="B856" s="172"/>
      <c r="C856" s="172"/>
      <c r="D856" s="172"/>
      <c r="E856" s="172"/>
      <c r="F856" s="172"/>
      <c r="G856" s="172"/>
      <c r="H856" s="172"/>
      <c r="I856" s="172"/>
      <c r="J856" s="172"/>
      <c r="K856" s="172"/>
      <c r="L856" s="172"/>
      <c r="M856" s="172"/>
      <c r="N856" s="172"/>
      <c r="O856" s="172"/>
      <c r="P856" s="172"/>
      <c r="Q856" s="172"/>
      <c r="R856" s="172"/>
    </row>
    <row r="857" ht="13.65" customHeight="1">
      <c r="A857" s="172"/>
      <c r="B857" s="172"/>
      <c r="C857" s="172"/>
      <c r="D857" s="172"/>
      <c r="E857" s="172"/>
      <c r="F857" s="172"/>
      <c r="G857" s="172"/>
      <c r="H857" s="172"/>
      <c r="I857" s="172"/>
      <c r="J857" s="172"/>
      <c r="K857" s="172"/>
      <c r="L857" s="172"/>
      <c r="M857" s="172"/>
      <c r="N857" s="172"/>
      <c r="O857" s="172"/>
      <c r="P857" s="172"/>
      <c r="Q857" s="172"/>
      <c r="R857" s="172"/>
    </row>
    <row r="858" ht="13.65" customHeight="1">
      <c r="A858" s="172"/>
      <c r="B858" s="172"/>
      <c r="C858" s="172"/>
      <c r="D858" s="172"/>
      <c r="E858" s="172"/>
      <c r="F858" s="172"/>
      <c r="G858" s="172"/>
      <c r="H858" s="172"/>
      <c r="I858" s="172"/>
      <c r="J858" s="172"/>
      <c r="K858" s="172"/>
      <c r="L858" s="172"/>
      <c r="M858" s="172"/>
      <c r="N858" s="172"/>
      <c r="O858" s="172"/>
      <c r="P858" s="172"/>
      <c r="Q858" s="172"/>
      <c r="R858" s="172"/>
    </row>
    <row r="859" ht="13.65" customHeight="1">
      <c r="A859" s="172"/>
      <c r="B859" s="172"/>
      <c r="C859" s="172"/>
      <c r="D859" s="172"/>
      <c r="E859" s="172"/>
      <c r="F859" s="172"/>
      <c r="G859" s="172"/>
      <c r="H859" s="172"/>
      <c r="I859" s="172"/>
      <c r="J859" s="172"/>
      <c r="K859" s="172"/>
      <c r="L859" s="172"/>
      <c r="M859" s="172"/>
      <c r="N859" s="172"/>
      <c r="O859" s="172"/>
      <c r="P859" s="172"/>
      <c r="Q859" s="172"/>
      <c r="R859" s="172"/>
    </row>
    <row r="860" ht="13.65" customHeight="1">
      <c r="A860" s="172"/>
      <c r="B860" s="172"/>
      <c r="C860" s="172"/>
      <c r="D860" s="172"/>
      <c r="E860" s="172"/>
      <c r="F860" s="172"/>
      <c r="G860" s="172"/>
      <c r="H860" s="172"/>
      <c r="I860" s="172"/>
      <c r="J860" s="172"/>
      <c r="K860" s="172"/>
      <c r="L860" s="172"/>
      <c r="M860" s="172"/>
      <c r="N860" s="172"/>
      <c r="O860" s="172"/>
      <c r="P860" s="172"/>
      <c r="Q860" s="172"/>
      <c r="R860" s="172"/>
    </row>
    <row r="861" ht="13.65" customHeight="1">
      <c r="A861" s="172"/>
      <c r="B861" s="172"/>
      <c r="C861" s="172"/>
      <c r="D861" s="172"/>
      <c r="E861" s="172"/>
      <c r="F861" s="172"/>
      <c r="G861" s="172"/>
      <c r="H861" s="172"/>
      <c r="I861" s="172"/>
      <c r="J861" s="172"/>
      <c r="K861" s="172"/>
      <c r="L861" s="172"/>
      <c r="M861" s="172"/>
      <c r="N861" s="172"/>
      <c r="O861" s="172"/>
      <c r="P861" s="172"/>
      <c r="Q861" s="172"/>
      <c r="R861" s="172"/>
    </row>
    <row r="862" ht="13.65" customHeight="1">
      <c r="A862" s="172"/>
      <c r="B862" s="172"/>
      <c r="C862" s="172"/>
      <c r="D862" s="172"/>
      <c r="E862" s="172"/>
      <c r="F862" s="172"/>
      <c r="G862" s="172"/>
      <c r="H862" s="172"/>
      <c r="I862" s="172"/>
      <c r="J862" s="172"/>
      <c r="K862" s="172"/>
      <c r="L862" s="172"/>
      <c r="M862" s="172"/>
      <c r="N862" s="172"/>
      <c r="O862" s="172"/>
      <c r="P862" s="172"/>
      <c r="Q862" s="172"/>
      <c r="R862" s="172"/>
    </row>
    <row r="863" ht="13.65" customHeight="1">
      <c r="A863" s="172"/>
      <c r="B863" s="172"/>
      <c r="C863" s="172"/>
      <c r="D863" s="172"/>
      <c r="E863" s="172"/>
      <c r="F863" s="172"/>
      <c r="G863" s="172"/>
      <c r="H863" s="172"/>
      <c r="I863" s="172"/>
      <c r="J863" s="172"/>
      <c r="K863" s="172"/>
      <c r="L863" s="172"/>
      <c r="M863" s="172"/>
      <c r="N863" s="172"/>
      <c r="O863" s="172"/>
      <c r="P863" s="172"/>
      <c r="Q863" s="172"/>
      <c r="R863" s="172"/>
    </row>
    <row r="864" ht="13.65" customHeight="1">
      <c r="A864" s="172"/>
      <c r="B864" s="172"/>
      <c r="C864" s="172"/>
      <c r="D864" s="172"/>
      <c r="E864" s="172"/>
      <c r="F864" s="172"/>
      <c r="G864" s="172"/>
      <c r="H864" s="172"/>
      <c r="I864" s="172"/>
      <c r="J864" s="172"/>
      <c r="K864" s="172"/>
      <c r="L864" s="172"/>
      <c r="M864" s="172"/>
      <c r="N864" s="172"/>
      <c r="O864" s="172"/>
      <c r="P864" s="172"/>
      <c r="Q864" s="172"/>
      <c r="R864" s="172"/>
    </row>
    <row r="865" ht="13.65" customHeight="1">
      <c r="A865" s="172"/>
      <c r="B865" s="172"/>
      <c r="C865" s="172"/>
      <c r="D865" s="172"/>
      <c r="E865" s="172"/>
      <c r="F865" s="172"/>
      <c r="G865" s="172"/>
      <c r="H865" s="172"/>
      <c r="I865" s="172"/>
      <c r="J865" s="172"/>
      <c r="K865" s="172"/>
      <c r="L865" s="172"/>
      <c r="M865" s="172"/>
      <c r="N865" s="172"/>
      <c r="O865" s="172"/>
      <c r="P865" s="172"/>
      <c r="Q865" s="172"/>
      <c r="R865" s="172"/>
    </row>
    <row r="866" ht="13.65" customHeight="1">
      <c r="A866" s="172"/>
      <c r="B866" s="172"/>
      <c r="C866" s="172"/>
      <c r="D866" s="172"/>
      <c r="E866" s="172"/>
      <c r="F866" s="172"/>
      <c r="G866" s="172"/>
      <c r="H866" s="172"/>
      <c r="I866" s="172"/>
      <c r="J866" s="172"/>
      <c r="K866" s="172"/>
      <c r="L866" s="172"/>
      <c r="M866" s="172"/>
      <c r="N866" s="172"/>
      <c r="O866" s="172"/>
      <c r="P866" s="172"/>
      <c r="Q866" s="172"/>
      <c r="R866" s="172"/>
    </row>
    <row r="867" ht="13.65" customHeight="1">
      <c r="A867" s="172"/>
      <c r="B867" s="172"/>
      <c r="C867" s="172"/>
      <c r="D867" s="172"/>
      <c r="E867" s="172"/>
      <c r="F867" s="172"/>
      <c r="G867" s="172"/>
      <c r="H867" s="172"/>
      <c r="I867" s="172"/>
      <c r="J867" s="172"/>
      <c r="K867" s="172"/>
      <c r="L867" s="172"/>
      <c r="M867" s="172"/>
      <c r="N867" s="172"/>
      <c r="O867" s="172"/>
      <c r="P867" s="172"/>
      <c r="Q867" s="172"/>
      <c r="R867" s="172"/>
    </row>
    <row r="868" ht="13.65" customHeight="1">
      <c r="A868" s="172"/>
      <c r="B868" s="172"/>
      <c r="C868" s="172"/>
      <c r="D868" s="172"/>
      <c r="E868" s="172"/>
      <c r="F868" s="172"/>
      <c r="G868" s="172"/>
      <c r="H868" s="172"/>
      <c r="I868" s="172"/>
      <c r="J868" s="172"/>
      <c r="K868" s="172"/>
      <c r="L868" s="172"/>
      <c r="M868" s="172"/>
      <c r="N868" s="172"/>
      <c r="O868" s="172"/>
      <c r="P868" s="172"/>
      <c r="Q868" s="172"/>
      <c r="R868" s="172"/>
    </row>
    <row r="869" ht="13.65" customHeight="1">
      <c r="A869" s="172"/>
      <c r="B869" s="172"/>
      <c r="C869" s="172"/>
      <c r="D869" s="172"/>
      <c r="E869" s="172"/>
      <c r="F869" s="172"/>
      <c r="G869" s="172"/>
      <c r="H869" s="172"/>
      <c r="I869" s="172"/>
      <c r="J869" s="172"/>
      <c r="K869" s="172"/>
      <c r="L869" s="172"/>
      <c r="M869" s="172"/>
      <c r="N869" s="172"/>
      <c r="O869" s="172"/>
      <c r="P869" s="172"/>
      <c r="Q869" s="172"/>
      <c r="R869" s="172"/>
    </row>
    <row r="870" ht="13.65" customHeight="1">
      <c r="A870" s="172"/>
      <c r="B870" s="172"/>
      <c r="C870" s="172"/>
      <c r="D870" s="172"/>
      <c r="E870" s="172"/>
      <c r="F870" s="172"/>
      <c r="G870" s="172"/>
      <c r="H870" s="172"/>
      <c r="I870" s="172"/>
      <c r="J870" s="172"/>
      <c r="K870" s="172"/>
      <c r="L870" s="172"/>
      <c r="M870" s="172"/>
      <c r="N870" s="172"/>
      <c r="O870" s="172"/>
      <c r="P870" s="172"/>
      <c r="Q870" s="172"/>
      <c r="R870" s="172"/>
    </row>
    <row r="871" ht="13.65" customHeight="1">
      <c r="A871" s="172"/>
      <c r="B871" s="172"/>
      <c r="C871" s="172"/>
      <c r="D871" s="172"/>
      <c r="E871" s="172"/>
      <c r="F871" s="172"/>
      <c r="G871" s="172"/>
      <c r="H871" s="172"/>
      <c r="I871" s="172"/>
      <c r="J871" s="172"/>
      <c r="K871" s="172"/>
      <c r="L871" s="172"/>
      <c r="M871" s="172"/>
      <c r="N871" s="172"/>
      <c r="O871" s="172"/>
      <c r="P871" s="172"/>
      <c r="Q871" s="172"/>
      <c r="R871" s="172"/>
    </row>
    <row r="872" ht="13.65" customHeight="1">
      <c r="A872" s="172"/>
      <c r="B872" s="172"/>
      <c r="C872" s="172"/>
      <c r="D872" s="172"/>
      <c r="E872" s="172"/>
      <c r="F872" s="172"/>
      <c r="G872" s="172"/>
      <c r="H872" s="172"/>
      <c r="I872" s="172"/>
      <c r="J872" s="172"/>
      <c r="K872" s="172"/>
      <c r="L872" s="172"/>
      <c r="M872" s="172"/>
      <c r="N872" s="172"/>
      <c r="O872" s="172"/>
      <c r="P872" s="172"/>
      <c r="Q872" s="172"/>
      <c r="R872" s="172"/>
    </row>
    <row r="873" ht="13.65" customHeight="1">
      <c r="A873" s="172"/>
      <c r="B873" s="172"/>
      <c r="C873" s="172"/>
      <c r="D873" s="172"/>
      <c r="E873" s="172"/>
      <c r="F873" s="172"/>
      <c r="G873" s="172"/>
      <c r="H873" s="172"/>
      <c r="I873" s="172"/>
      <c r="J873" s="172"/>
      <c r="K873" s="172"/>
      <c r="L873" s="172"/>
      <c r="M873" s="172"/>
      <c r="N873" s="172"/>
      <c r="O873" s="172"/>
      <c r="P873" s="172"/>
      <c r="Q873" s="172"/>
      <c r="R873" s="172"/>
    </row>
    <row r="874" ht="13.65" customHeight="1">
      <c r="A874" s="172"/>
      <c r="B874" s="172"/>
      <c r="C874" s="172"/>
      <c r="D874" s="172"/>
      <c r="E874" s="172"/>
      <c r="F874" s="172"/>
      <c r="G874" s="172"/>
      <c r="H874" s="172"/>
      <c r="I874" s="172"/>
      <c r="J874" s="172"/>
      <c r="K874" s="172"/>
      <c r="L874" s="172"/>
      <c r="M874" s="172"/>
      <c r="N874" s="172"/>
      <c r="O874" s="172"/>
      <c r="P874" s="172"/>
      <c r="Q874" s="172"/>
      <c r="R874" s="172"/>
    </row>
    <row r="875" ht="13.65" customHeight="1">
      <c r="A875" s="172"/>
      <c r="B875" s="172"/>
      <c r="C875" s="172"/>
      <c r="D875" s="172"/>
      <c r="E875" s="172"/>
      <c r="F875" s="172"/>
      <c r="G875" s="172"/>
      <c r="H875" s="172"/>
      <c r="I875" s="172"/>
      <c r="J875" s="172"/>
      <c r="K875" s="172"/>
      <c r="L875" s="172"/>
      <c r="M875" s="172"/>
      <c r="N875" s="172"/>
      <c r="O875" s="172"/>
      <c r="P875" s="172"/>
      <c r="Q875" s="172"/>
      <c r="R875" s="172"/>
    </row>
    <row r="876" ht="13.65" customHeight="1">
      <c r="A876" s="172"/>
      <c r="B876" s="172"/>
      <c r="C876" s="172"/>
      <c r="D876" s="172"/>
      <c r="E876" s="172"/>
      <c r="F876" s="172"/>
      <c r="G876" s="172"/>
      <c r="H876" s="172"/>
      <c r="I876" s="172"/>
      <c r="J876" s="172"/>
      <c r="K876" s="172"/>
      <c r="L876" s="172"/>
      <c r="M876" s="172"/>
      <c r="N876" s="172"/>
      <c r="O876" s="172"/>
      <c r="P876" s="172"/>
      <c r="Q876" s="172"/>
      <c r="R876" s="172"/>
    </row>
    <row r="877" ht="13.65" customHeight="1">
      <c r="A877" s="172"/>
      <c r="B877" s="172"/>
      <c r="C877" s="172"/>
      <c r="D877" s="172"/>
      <c r="E877" s="172"/>
      <c r="F877" s="172"/>
      <c r="G877" s="172"/>
      <c r="H877" s="172"/>
      <c r="I877" s="172"/>
      <c r="J877" s="172"/>
      <c r="K877" s="172"/>
      <c r="L877" s="172"/>
      <c r="M877" s="172"/>
      <c r="N877" s="172"/>
      <c r="O877" s="172"/>
      <c r="P877" s="172"/>
      <c r="Q877" s="172"/>
      <c r="R877" s="172"/>
    </row>
    <row r="878" ht="13.65" customHeight="1">
      <c r="A878" s="172"/>
      <c r="B878" s="172"/>
      <c r="C878" s="172"/>
      <c r="D878" s="172"/>
      <c r="E878" s="172"/>
      <c r="F878" s="172"/>
      <c r="G878" s="172"/>
      <c r="H878" s="172"/>
      <c r="I878" s="172"/>
      <c r="J878" s="172"/>
      <c r="K878" s="172"/>
      <c r="L878" s="172"/>
      <c r="M878" s="172"/>
      <c r="N878" s="172"/>
      <c r="O878" s="172"/>
      <c r="P878" s="172"/>
      <c r="Q878" s="172"/>
      <c r="R878" s="172"/>
    </row>
    <row r="879" ht="13.65" customHeight="1">
      <c r="A879" s="172"/>
      <c r="B879" s="172"/>
      <c r="C879" s="172"/>
      <c r="D879" s="172"/>
      <c r="E879" s="172"/>
      <c r="F879" s="172"/>
      <c r="G879" s="172"/>
      <c r="H879" s="172"/>
      <c r="I879" s="172"/>
      <c r="J879" s="172"/>
      <c r="K879" s="172"/>
      <c r="L879" s="172"/>
      <c r="M879" s="172"/>
      <c r="N879" s="172"/>
      <c r="O879" s="172"/>
      <c r="P879" s="172"/>
      <c r="Q879" s="172"/>
      <c r="R879" s="172"/>
    </row>
    <row r="880" ht="13.65" customHeight="1">
      <c r="A880" s="172"/>
      <c r="B880" s="172"/>
      <c r="C880" s="172"/>
      <c r="D880" s="172"/>
      <c r="E880" s="172"/>
      <c r="F880" s="172"/>
      <c r="G880" s="172"/>
      <c r="H880" s="172"/>
      <c r="I880" s="172"/>
      <c r="J880" s="172"/>
      <c r="K880" s="172"/>
      <c r="L880" s="172"/>
      <c r="M880" s="172"/>
      <c r="N880" s="172"/>
      <c r="O880" s="172"/>
      <c r="P880" s="172"/>
      <c r="Q880" s="172"/>
      <c r="R880" s="172"/>
    </row>
    <row r="881" ht="13.65" customHeight="1">
      <c r="A881" s="172"/>
      <c r="B881" s="172"/>
      <c r="C881" s="172"/>
      <c r="D881" s="172"/>
      <c r="E881" s="172"/>
      <c r="F881" s="172"/>
      <c r="G881" s="172"/>
      <c r="H881" s="172"/>
      <c r="I881" s="172"/>
      <c r="J881" s="172"/>
      <c r="K881" s="172"/>
      <c r="L881" s="172"/>
      <c r="M881" s="172"/>
      <c r="N881" s="172"/>
      <c r="O881" s="172"/>
      <c r="P881" s="172"/>
      <c r="Q881" s="172"/>
      <c r="R881" s="172"/>
    </row>
    <row r="882" ht="13.65" customHeight="1">
      <c r="A882" s="172"/>
      <c r="B882" s="172"/>
      <c r="C882" s="172"/>
      <c r="D882" s="172"/>
      <c r="E882" s="172"/>
      <c r="F882" s="172"/>
      <c r="G882" s="172"/>
      <c r="H882" s="172"/>
      <c r="I882" s="172"/>
      <c r="J882" s="172"/>
      <c r="K882" s="172"/>
      <c r="L882" s="172"/>
      <c r="M882" s="172"/>
      <c r="N882" s="172"/>
      <c r="O882" s="172"/>
      <c r="P882" s="172"/>
      <c r="Q882" s="172"/>
      <c r="R882" s="172"/>
    </row>
    <row r="883" ht="13.65" customHeight="1">
      <c r="A883" s="172"/>
      <c r="B883" s="172"/>
      <c r="C883" s="172"/>
      <c r="D883" s="172"/>
      <c r="E883" s="172"/>
      <c r="F883" s="172"/>
      <c r="G883" s="172"/>
      <c r="H883" s="172"/>
      <c r="I883" s="172"/>
      <c r="J883" s="172"/>
      <c r="K883" s="172"/>
      <c r="L883" s="172"/>
      <c r="M883" s="172"/>
      <c r="N883" s="172"/>
      <c r="O883" s="172"/>
      <c r="P883" s="172"/>
      <c r="Q883" s="172"/>
      <c r="R883" s="172"/>
    </row>
    <row r="884" ht="13.65" customHeight="1">
      <c r="A884" s="172"/>
      <c r="B884" s="172"/>
      <c r="C884" s="172"/>
      <c r="D884" s="172"/>
      <c r="E884" s="172"/>
      <c r="F884" s="172"/>
      <c r="G884" s="172"/>
      <c r="H884" s="172"/>
      <c r="I884" s="172"/>
      <c r="J884" s="172"/>
      <c r="K884" s="172"/>
      <c r="L884" s="172"/>
      <c r="M884" s="172"/>
      <c r="N884" s="172"/>
      <c r="O884" s="172"/>
      <c r="P884" s="172"/>
      <c r="Q884" s="172"/>
      <c r="R884" s="172"/>
    </row>
    <row r="885" ht="13.65" customHeight="1">
      <c r="A885" s="172"/>
      <c r="B885" s="172"/>
      <c r="C885" s="172"/>
      <c r="D885" s="172"/>
      <c r="E885" s="172"/>
      <c r="F885" s="172"/>
      <c r="G885" s="172"/>
      <c r="H885" s="172"/>
      <c r="I885" s="172"/>
      <c r="J885" s="172"/>
      <c r="K885" s="172"/>
      <c r="L885" s="172"/>
      <c r="M885" s="172"/>
      <c r="N885" s="172"/>
      <c r="O885" s="172"/>
      <c r="P885" s="172"/>
      <c r="Q885" s="172"/>
      <c r="R885" s="172"/>
    </row>
    <row r="886" ht="13.65" customHeight="1">
      <c r="A886" s="172"/>
      <c r="B886" s="172"/>
      <c r="C886" s="172"/>
      <c r="D886" s="172"/>
      <c r="E886" s="172"/>
      <c r="F886" s="172"/>
      <c r="G886" s="172"/>
      <c r="H886" s="172"/>
      <c r="I886" s="172"/>
      <c r="J886" s="172"/>
      <c r="K886" s="172"/>
      <c r="L886" s="172"/>
      <c r="M886" s="172"/>
      <c r="N886" s="172"/>
      <c r="O886" s="172"/>
      <c r="P886" s="172"/>
      <c r="Q886" s="172"/>
      <c r="R886" s="172"/>
    </row>
    <row r="887" ht="13.65" customHeight="1">
      <c r="A887" s="172"/>
      <c r="B887" s="172"/>
      <c r="C887" s="172"/>
      <c r="D887" s="172"/>
      <c r="E887" s="172"/>
      <c r="F887" s="172"/>
      <c r="G887" s="172"/>
      <c r="H887" s="172"/>
      <c r="I887" s="172"/>
      <c r="J887" s="172"/>
      <c r="K887" s="172"/>
      <c r="L887" s="172"/>
      <c r="M887" s="172"/>
      <c r="N887" s="172"/>
      <c r="O887" s="172"/>
      <c r="P887" s="172"/>
      <c r="Q887" s="172"/>
      <c r="R887" s="172"/>
    </row>
    <row r="888" ht="13.65" customHeight="1">
      <c r="A888" s="172"/>
      <c r="B888" s="172"/>
      <c r="C888" s="172"/>
      <c r="D888" s="172"/>
      <c r="E888" s="172"/>
      <c r="F888" s="172"/>
      <c r="G888" s="172"/>
      <c r="H888" s="172"/>
      <c r="I888" s="172"/>
      <c r="J888" s="172"/>
      <c r="K888" s="172"/>
      <c r="L888" s="172"/>
      <c r="M888" s="172"/>
      <c r="N888" s="172"/>
      <c r="O888" s="172"/>
      <c r="P888" s="172"/>
      <c r="Q888" s="172"/>
      <c r="R888" s="172"/>
    </row>
    <row r="889" ht="13.65" customHeight="1">
      <c r="A889" s="172"/>
      <c r="B889" s="172"/>
      <c r="C889" s="172"/>
      <c r="D889" s="172"/>
      <c r="E889" s="172"/>
      <c r="F889" s="172"/>
      <c r="G889" s="172"/>
      <c r="H889" s="172"/>
      <c r="I889" s="172"/>
      <c r="J889" s="172"/>
      <c r="K889" s="172"/>
      <c r="L889" s="172"/>
      <c r="M889" s="172"/>
      <c r="N889" s="172"/>
      <c r="O889" s="172"/>
      <c r="P889" s="172"/>
      <c r="Q889" s="172"/>
      <c r="R889" s="172"/>
    </row>
    <row r="890" ht="13.65" customHeight="1">
      <c r="A890" s="172"/>
      <c r="B890" s="172"/>
      <c r="C890" s="172"/>
      <c r="D890" s="172"/>
      <c r="E890" s="172"/>
      <c r="F890" s="172"/>
      <c r="G890" s="172"/>
      <c r="H890" s="172"/>
      <c r="I890" s="172"/>
      <c r="J890" s="172"/>
      <c r="K890" s="172"/>
      <c r="L890" s="172"/>
      <c r="M890" s="172"/>
      <c r="N890" s="172"/>
      <c r="O890" s="172"/>
      <c r="P890" s="172"/>
      <c r="Q890" s="172"/>
      <c r="R890" s="172"/>
    </row>
    <row r="891" ht="13.65" customHeight="1">
      <c r="A891" s="172"/>
      <c r="B891" s="172"/>
      <c r="C891" s="172"/>
      <c r="D891" s="172"/>
      <c r="E891" s="172"/>
      <c r="F891" s="172"/>
      <c r="G891" s="172"/>
      <c r="H891" s="172"/>
      <c r="I891" s="172"/>
      <c r="J891" s="172"/>
      <c r="K891" s="172"/>
      <c r="L891" s="172"/>
      <c r="M891" s="172"/>
      <c r="N891" s="172"/>
      <c r="O891" s="172"/>
      <c r="P891" s="172"/>
      <c r="Q891" s="172"/>
      <c r="R891" s="172"/>
    </row>
    <row r="892" ht="13.65" customHeight="1">
      <c r="A892" s="172"/>
      <c r="B892" s="172"/>
      <c r="C892" s="172"/>
      <c r="D892" s="172"/>
      <c r="E892" s="172"/>
      <c r="F892" s="172"/>
      <c r="G892" s="172"/>
      <c r="H892" s="172"/>
      <c r="I892" s="172"/>
      <c r="J892" s="172"/>
      <c r="K892" s="172"/>
      <c r="L892" s="172"/>
      <c r="M892" s="172"/>
      <c r="N892" s="172"/>
      <c r="O892" s="172"/>
      <c r="P892" s="172"/>
      <c r="Q892" s="172"/>
      <c r="R892" s="172"/>
    </row>
    <row r="893" ht="13.65" customHeight="1">
      <c r="A893" s="172"/>
      <c r="B893" s="172"/>
      <c r="C893" s="172"/>
      <c r="D893" s="172"/>
      <c r="E893" s="172"/>
      <c r="F893" s="172"/>
      <c r="G893" s="172"/>
      <c r="H893" s="172"/>
      <c r="I893" s="172"/>
      <c r="J893" s="172"/>
      <c r="K893" s="172"/>
      <c r="L893" s="172"/>
      <c r="M893" s="172"/>
      <c r="N893" s="172"/>
      <c r="O893" s="172"/>
      <c r="P893" s="172"/>
      <c r="Q893" s="172"/>
      <c r="R893" s="172"/>
    </row>
    <row r="894" ht="13.65" customHeight="1">
      <c r="A894" s="172"/>
      <c r="B894" s="172"/>
      <c r="C894" s="172"/>
      <c r="D894" s="172"/>
      <c r="E894" s="172"/>
      <c r="F894" s="172"/>
      <c r="G894" s="172"/>
      <c r="H894" s="172"/>
      <c r="I894" s="172"/>
      <c r="J894" s="172"/>
      <c r="K894" s="172"/>
      <c r="L894" s="172"/>
      <c r="M894" s="172"/>
      <c r="N894" s="172"/>
      <c r="O894" s="172"/>
      <c r="P894" s="172"/>
      <c r="Q894" s="172"/>
      <c r="R894" s="172"/>
    </row>
    <row r="895" ht="13.65" customHeight="1">
      <c r="A895" s="172"/>
      <c r="B895" s="172"/>
      <c r="C895" s="172"/>
      <c r="D895" s="172"/>
      <c r="E895" s="172"/>
      <c r="F895" s="172"/>
      <c r="G895" s="172"/>
      <c r="H895" s="172"/>
      <c r="I895" s="172"/>
      <c r="J895" s="172"/>
      <c r="K895" s="172"/>
      <c r="L895" s="172"/>
      <c r="M895" s="172"/>
      <c r="N895" s="172"/>
      <c r="O895" s="172"/>
      <c r="P895" s="172"/>
      <c r="Q895" s="172"/>
      <c r="R895" s="172"/>
    </row>
    <row r="896" ht="13.65" customHeight="1">
      <c r="A896" s="172"/>
      <c r="B896" s="172"/>
      <c r="C896" s="172"/>
      <c r="D896" s="172"/>
      <c r="E896" s="172"/>
      <c r="F896" s="172"/>
      <c r="G896" s="172"/>
      <c r="H896" s="172"/>
      <c r="I896" s="172"/>
      <c r="J896" s="172"/>
      <c r="K896" s="172"/>
      <c r="L896" s="172"/>
      <c r="M896" s="172"/>
      <c r="N896" s="172"/>
      <c r="O896" s="172"/>
      <c r="P896" s="172"/>
      <c r="Q896" s="172"/>
      <c r="R896" s="172"/>
    </row>
    <row r="897" ht="13.65" customHeight="1">
      <c r="A897" s="172"/>
      <c r="B897" s="172"/>
      <c r="C897" s="172"/>
      <c r="D897" s="172"/>
      <c r="E897" s="172"/>
      <c r="F897" s="172"/>
      <c r="G897" s="172"/>
      <c r="H897" s="172"/>
      <c r="I897" s="172"/>
      <c r="J897" s="172"/>
      <c r="K897" s="172"/>
      <c r="L897" s="172"/>
      <c r="M897" s="172"/>
      <c r="N897" s="172"/>
      <c r="O897" s="172"/>
      <c r="P897" s="172"/>
      <c r="Q897" s="172"/>
      <c r="R897" s="172"/>
    </row>
    <row r="898" ht="13.65" customHeight="1">
      <c r="A898" s="172"/>
      <c r="B898" s="172"/>
      <c r="C898" s="172"/>
      <c r="D898" s="172"/>
      <c r="E898" s="172"/>
      <c r="F898" s="172"/>
      <c r="G898" s="172"/>
      <c r="H898" s="172"/>
      <c r="I898" s="172"/>
      <c r="J898" s="172"/>
      <c r="K898" s="172"/>
      <c r="L898" s="172"/>
      <c r="M898" s="172"/>
      <c r="N898" s="172"/>
      <c r="O898" s="172"/>
      <c r="P898" s="172"/>
      <c r="Q898" s="172"/>
      <c r="R898" s="172"/>
    </row>
    <row r="899" ht="13.65" customHeight="1">
      <c r="A899" s="172"/>
      <c r="B899" s="172"/>
      <c r="C899" s="172"/>
      <c r="D899" s="172"/>
      <c r="E899" s="172"/>
      <c r="F899" s="172"/>
      <c r="G899" s="172"/>
      <c r="H899" s="172"/>
      <c r="I899" s="172"/>
      <c r="J899" s="172"/>
      <c r="K899" s="172"/>
      <c r="L899" s="172"/>
      <c r="M899" s="172"/>
      <c r="N899" s="172"/>
      <c r="O899" s="172"/>
      <c r="P899" s="172"/>
      <c r="Q899" s="172"/>
      <c r="R899" s="172"/>
    </row>
    <row r="900" ht="13.65" customHeight="1">
      <c r="A900" s="172"/>
      <c r="B900" s="172"/>
      <c r="C900" s="172"/>
      <c r="D900" s="172"/>
      <c r="E900" s="172"/>
      <c r="F900" s="172"/>
      <c r="G900" s="172"/>
      <c r="H900" s="172"/>
      <c r="I900" s="172"/>
      <c r="J900" s="172"/>
      <c r="K900" s="172"/>
      <c r="L900" s="172"/>
      <c r="M900" s="172"/>
      <c r="N900" s="172"/>
      <c r="O900" s="172"/>
      <c r="P900" s="172"/>
      <c r="Q900" s="172"/>
      <c r="R900" s="17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M900"/>
  <sheetViews>
    <sheetView workbookViewId="0" showGridLines="0" defaultGridColor="1"/>
  </sheetViews>
  <sheetFormatPr defaultColWidth="9.16667" defaultRowHeight="13.2" customHeight="1" outlineLevelRow="0" outlineLevelCol="0"/>
  <cols>
    <col min="1" max="13" width="9.17188" style="177" customWidth="1"/>
    <col min="14" max="256" width="9.17188" style="177" customWidth="1"/>
  </cols>
  <sheetData>
    <row r="1" ht="13.8" customHeight="1">
      <c r="A1" s="168">
        <v>714</v>
      </c>
      <c r="B1" s="166"/>
      <c r="C1" t="s" s="178">
        <v>626</v>
      </c>
      <c r="D1" s="166"/>
      <c r="E1" s="166"/>
      <c r="F1" s="166"/>
      <c r="G1" s="179"/>
      <c r="H1" s="166"/>
      <c r="I1" s="166"/>
      <c r="J1" s="166"/>
      <c r="K1" s="166"/>
      <c r="L1" s="166"/>
      <c r="M1" s="180"/>
    </row>
    <row r="2" ht="13.8" customHeight="1">
      <c r="A2" s="168">
        <v>1357</v>
      </c>
      <c r="B2" s="166"/>
      <c r="C2" t="s" s="178">
        <v>627</v>
      </c>
      <c r="D2" s="166"/>
      <c r="E2" s="166"/>
      <c r="F2" s="166"/>
      <c r="G2" s="179"/>
      <c r="H2" s="166"/>
      <c r="I2" s="166"/>
      <c r="J2" s="166"/>
      <c r="K2" s="166"/>
      <c r="L2" s="166"/>
      <c r="M2" s="180"/>
    </row>
    <row r="3" ht="13.8" customHeight="1">
      <c r="A3" s="168">
        <v>1988</v>
      </c>
      <c r="B3" s="166"/>
      <c r="C3" t="s" s="178">
        <v>628</v>
      </c>
      <c r="D3" s="166"/>
      <c r="E3" s="166"/>
      <c r="F3" s="166"/>
      <c r="G3" s="179"/>
      <c r="H3" s="181"/>
      <c r="I3" s="166"/>
      <c r="J3" s="166"/>
      <c r="K3" s="166"/>
      <c r="L3" s="166"/>
      <c r="M3" s="180"/>
    </row>
    <row r="4" ht="13.8" customHeight="1">
      <c r="A4" s="168">
        <v>2875</v>
      </c>
      <c r="B4" s="166"/>
      <c r="C4" s="168">
        <v>714</v>
      </c>
      <c r="D4" s="168">
        <v>1087</v>
      </c>
      <c r="E4" s="168">
        <v>1199</v>
      </c>
      <c r="F4" s="168">
        <v>1276</v>
      </c>
      <c r="G4" s="179"/>
      <c r="H4" s="166"/>
      <c r="I4" s="166"/>
      <c r="J4" s="166"/>
      <c r="K4" s="166"/>
      <c r="L4" s="166"/>
      <c r="M4" s="180"/>
    </row>
    <row r="5" ht="13.8" customHeight="1">
      <c r="A5" s="168">
        <v>3014</v>
      </c>
      <c r="B5" s="166"/>
      <c r="C5" s="168">
        <v>1357</v>
      </c>
      <c r="D5" s="168">
        <v>1373</v>
      </c>
      <c r="E5" s="168">
        <v>1724</v>
      </c>
      <c r="F5" s="168">
        <v>1745</v>
      </c>
      <c r="G5" s="179"/>
      <c r="H5" s="166"/>
      <c r="I5" s="166"/>
      <c r="J5" s="166"/>
      <c r="K5" s="166"/>
      <c r="L5" s="166"/>
      <c r="M5" s="180"/>
    </row>
    <row r="6" ht="13.8" customHeight="1">
      <c r="A6" s="168">
        <v>3528</v>
      </c>
      <c r="B6" s="166"/>
      <c r="C6" s="168">
        <v>1988</v>
      </c>
      <c r="D6" s="168">
        <v>2142</v>
      </c>
      <c r="E6" s="168">
        <v>2432</v>
      </c>
      <c r="F6" s="168">
        <v>2675</v>
      </c>
      <c r="G6" s="179"/>
      <c r="H6" s="166"/>
      <c r="I6" s="166"/>
      <c r="J6" s="166"/>
      <c r="K6" s="166"/>
      <c r="L6" s="166"/>
      <c r="M6" s="180"/>
    </row>
    <row r="7" ht="13.8" customHeight="1">
      <c r="A7" s="168">
        <v>3923</v>
      </c>
      <c r="B7" s="166"/>
      <c r="C7" s="168">
        <v>2875</v>
      </c>
      <c r="D7" s="168">
        <v>2913</v>
      </c>
      <c r="E7" s="168">
        <v>2925</v>
      </c>
      <c r="F7" s="168">
        <v>2982</v>
      </c>
      <c r="G7" s="179"/>
      <c r="H7" s="166"/>
      <c r="I7" s="166"/>
      <c r="J7" s="166"/>
      <c r="K7" s="166"/>
      <c r="L7" s="166"/>
      <c r="M7" s="180"/>
    </row>
    <row r="8" ht="13.8" customHeight="1">
      <c r="A8" s="168">
        <v>4927</v>
      </c>
      <c r="B8" s="166"/>
      <c r="C8" s="168">
        <v>3014</v>
      </c>
      <c r="D8" s="168">
        <v>3150</v>
      </c>
      <c r="E8" s="168">
        <v>3331</v>
      </c>
      <c r="F8" s="168">
        <v>3399</v>
      </c>
      <c r="G8" s="179"/>
      <c r="H8" s="166"/>
      <c r="I8" s="166"/>
      <c r="J8" s="166"/>
      <c r="K8" s="166"/>
      <c r="L8" s="166"/>
      <c r="M8" s="180"/>
    </row>
    <row r="9" ht="13.8" customHeight="1">
      <c r="A9" s="168">
        <v>5301</v>
      </c>
      <c r="B9" s="166"/>
      <c r="C9" s="168">
        <v>3528</v>
      </c>
      <c r="D9" s="168">
        <v>3534</v>
      </c>
      <c r="E9" s="168">
        <v>3662</v>
      </c>
      <c r="F9" s="168">
        <v>3870</v>
      </c>
      <c r="G9" s="179"/>
      <c r="H9" s="166"/>
      <c r="I9" s="166"/>
      <c r="J9" s="166"/>
      <c r="K9" s="166"/>
      <c r="L9" s="166"/>
      <c r="M9" s="180"/>
    </row>
    <row r="10" ht="13.8" customHeight="1">
      <c r="A10" s="168">
        <v>6369</v>
      </c>
      <c r="B10" s="166"/>
      <c r="C10" s="168">
        <v>3923</v>
      </c>
      <c r="D10" s="168">
        <v>4023</v>
      </c>
      <c r="E10" s="168">
        <v>4346</v>
      </c>
      <c r="F10" s="168">
        <v>4906</v>
      </c>
      <c r="G10" s="179"/>
      <c r="H10" s="166"/>
      <c r="I10" s="166"/>
      <c r="J10" s="166"/>
      <c r="K10" s="166"/>
      <c r="L10" s="166"/>
      <c r="M10" s="180"/>
    </row>
    <row r="11" ht="13.8" customHeight="1">
      <c r="A11" s="168">
        <v>7411</v>
      </c>
      <c r="B11" s="166"/>
      <c r="C11" s="168">
        <v>4927</v>
      </c>
      <c r="D11" s="168">
        <v>5084</v>
      </c>
      <c r="E11" s="168">
        <v>5111</v>
      </c>
      <c r="F11" s="168">
        <v>5166</v>
      </c>
      <c r="G11" s="179"/>
      <c r="H11" s="166"/>
      <c r="I11" s="166"/>
      <c r="J11" s="166"/>
      <c r="K11" s="166"/>
      <c r="L11" s="166"/>
      <c r="M11" s="180"/>
    </row>
    <row r="12" ht="13.8" customHeight="1">
      <c r="A12" s="168">
        <v>8323</v>
      </c>
      <c r="B12" s="166"/>
      <c r="C12" s="168">
        <v>5301</v>
      </c>
      <c r="D12" s="168">
        <v>5461</v>
      </c>
      <c r="E12" s="168">
        <v>5532</v>
      </c>
      <c r="F12" s="168">
        <v>6324</v>
      </c>
      <c r="G12" s="179"/>
      <c r="H12" s="166"/>
      <c r="I12" s="166"/>
      <c r="J12" s="166"/>
      <c r="K12" s="166"/>
      <c r="L12" s="166"/>
      <c r="M12" s="166"/>
    </row>
    <row r="13" ht="13.8" customHeight="1">
      <c r="A13" s="168">
        <v>8703</v>
      </c>
      <c r="B13" s="166"/>
      <c r="C13" s="168">
        <v>6369</v>
      </c>
      <c r="D13" s="168">
        <v>6496</v>
      </c>
      <c r="E13" s="168">
        <v>6959</v>
      </c>
      <c r="F13" s="168">
        <v>7084</v>
      </c>
      <c r="G13" s="179"/>
      <c r="H13" s="166"/>
      <c r="I13" s="166"/>
      <c r="J13" s="166"/>
      <c r="K13" s="166"/>
      <c r="L13" s="166"/>
      <c r="M13" s="166"/>
    </row>
    <row r="14" ht="13.8" customHeight="1">
      <c r="A14" s="168">
        <v>9110</v>
      </c>
      <c r="B14" s="166"/>
      <c r="C14" s="168">
        <v>7411</v>
      </c>
      <c r="D14" s="168">
        <v>8030</v>
      </c>
      <c r="E14" s="168">
        <v>8032</v>
      </c>
      <c r="F14" s="168">
        <v>8322</v>
      </c>
      <c r="G14" s="179"/>
      <c r="H14" s="166"/>
      <c r="I14" s="166"/>
      <c r="J14" s="166"/>
      <c r="K14" s="166"/>
      <c r="L14" s="166"/>
      <c r="M14" s="166"/>
    </row>
    <row r="15" ht="13.8" customHeight="1">
      <c r="A15" s="168">
        <v>9436</v>
      </c>
      <c r="B15" s="166"/>
      <c r="C15" s="168">
        <v>8323</v>
      </c>
      <c r="D15" s="168">
        <v>8324</v>
      </c>
      <c r="E15" s="168">
        <v>8438</v>
      </c>
      <c r="F15" s="168">
        <v>8583</v>
      </c>
      <c r="G15" s="179"/>
      <c r="H15" s="166"/>
      <c r="I15" s="166"/>
      <c r="J15" s="166"/>
      <c r="K15" s="166"/>
      <c r="L15" s="166"/>
      <c r="M15" s="166"/>
    </row>
    <row r="16" ht="13.8" customHeight="1">
      <c r="A16" s="168">
        <v>10185</v>
      </c>
      <c r="B16" s="166"/>
      <c r="C16" s="168">
        <v>8703</v>
      </c>
      <c r="D16" s="168">
        <v>8805</v>
      </c>
      <c r="E16" s="168">
        <v>8861</v>
      </c>
      <c r="F16" s="168">
        <v>8971</v>
      </c>
      <c r="G16" s="179"/>
      <c r="H16" s="166"/>
      <c r="I16" s="166"/>
      <c r="J16" s="166"/>
      <c r="K16" s="166"/>
      <c r="L16" s="166"/>
      <c r="M16" s="166"/>
    </row>
    <row r="17" ht="13.8" customHeight="1">
      <c r="A17" s="168">
        <v>10717</v>
      </c>
      <c r="B17" s="166"/>
      <c r="C17" s="168">
        <v>9110</v>
      </c>
      <c r="D17" s="168">
        <v>9219</v>
      </c>
      <c r="E17" s="168">
        <v>9294</v>
      </c>
      <c r="F17" s="168">
        <v>9415</v>
      </c>
      <c r="G17" s="179"/>
      <c r="H17" s="166"/>
      <c r="I17" s="166"/>
      <c r="J17" s="166"/>
      <c r="K17" s="166"/>
      <c r="L17" s="166"/>
      <c r="M17" s="166"/>
    </row>
    <row r="18" ht="13.8" customHeight="1">
      <c r="A18" s="168">
        <v>11060</v>
      </c>
      <c r="B18" s="166"/>
      <c r="C18" s="168">
        <v>9436</v>
      </c>
      <c r="D18" s="168">
        <v>9912</v>
      </c>
      <c r="E18" s="168">
        <v>10045</v>
      </c>
      <c r="F18" s="168">
        <v>10057</v>
      </c>
      <c r="G18" s="179"/>
      <c r="H18" s="166"/>
      <c r="I18" s="166"/>
      <c r="J18" s="166"/>
      <c r="K18" s="166"/>
      <c r="L18" s="166"/>
      <c r="M18" s="166"/>
    </row>
    <row r="19" ht="13.8" customHeight="1">
      <c r="A19" s="168">
        <v>11491</v>
      </c>
      <c r="B19" s="166"/>
      <c r="C19" s="168">
        <v>10185</v>
      </c>
      <c r="D19" s="168">
        <v>10269</v>
      </c>
      <c r="E19" s="168">
        <v>10564</v>
      </c>
      <c r="F19" s="168">
        <v>10645</v>
      </c>
      <c r="G19" s="179"/>
      <c r="H19" s="166"/>
      <c r="I19" s="166"/>
      <c r="J19" s="166"/>
      <c r="K19" s="166"/>
      <c r="L19" s="166"/>
      <c r="M19" s="166"/>
    </row>
    <row r="20" ht="13.8" customHeight="1">
      <c r="A20" s="168">
        <v>12209</v>
      </c>
      <c r="B20" s="166"/>
      <c r="C20" s="168">
        <v>10717</v>
      </c>
      <c r="D20" s="168">
        <v>10744</v>
      </c>
      <c r="E20" s="168">
        <v>10824</v>
      </c>
      <c r="F20" s="168">
        <v>10912</v>
      </c>
      <c r="G20" s="179"/>
      <c r="H20" s="166"/>
      <c r="I20" s="166"/>
      <c r="J20" s="166"/>
      <c r="K20" s="166"/>
      <c r="L20" s="166"/>
      <c r="M20" s="166"/>
    </row>
    <row r="21" ht="13.8" customHeight="1">
      <c r="A21" s="168">
        <v>13349</v>
      </c>
      <c r="B21" s="166"/>
      <c r="C21" s="168">
        <v>11060</v>
      </c>
      <c r="D21" s="168">
        <v>11061</v>
      </c>
      <c r="E21" s="168">
        <v>11096</v>
      </c>
      <c r="F21" s="168">
        <v>11212</v>
      </c>
      <c r="G21" s="179"/>
      <c r="H21" s="166"/>
      <c r="I21" s="166"/>
      <c r="J21" s="166"/>
      <c r="K21" s="166"/>
      <c r="L21" s="166"/>
      <c r="M21" s="166"/>
    </row>
    <row r="22" ht="13.8" customHeight="1">
      <c r="A22" s="168">
        <v>15228</v>
      </c>
      <c r="B22" s="166"/>
      <c r="C22" s="168">
        <v>11491</v>
      </c>
      <c r="D22" s="168">
        <v>11576</v>
      </c>
      <c r="E22" s="168">
        <v>11792</v>
      </c>
      <c r="F22" s="168">
        <v>12068</v>
      </c>
      <c r="G22" s="179"/>
      <c r="H22" s="166"/>
      <c r="I22" s="166"/>
      <c r="J22" s="166"/>
      <c r="K22" s="166"/>
      <c r="L22" s="166"/>
      <c r="M22" s="166"/>
    </row>
    <row r="23" ht="13.8" customHeight="1">
      <c r="A23" s="168">
        <v>15615</v>
      </c>
      <c r="B23" s="166"/>
      <c r="C23" s="168">
        <v>12209</v>
      </c>
      <c r="D23" s="168">
        <v>12245</v>
      </c>
      <c r="E23" s="168">
        <v>13192</v>
      </c>
      <c r="F23" s="168">
        <v>13296</v>
      </c>
      <c r="G23" s="179"/>
      <c r="H23" s="166"/>
      <c r="I23" s="166"/>
      <c r="J23" s="166"/>
      <c r="K23" s="166"/>
      <c r="L23" s="166"/>
      <c r="M23" s="166"/>
    </row>
    <row r="24" ht="13.8" customHeight="1">
      <c r="A24" s="168">
        <v>16355</v>
      </c>
      <c r="B24" s="166"/>
      <c r="C24" s="168">
        <v>13349</v>
      </c>
      <c r="D24" s="168">
        <v>13411</v>
      </c>
      <c r="E24" s="168">
        <v>14542</v>
      </c>
      <c r="F24" s="168">
        <v>15064</v>
      </c>
      <c r="G24" s="179"/>
      <c r="H24" s="166"/>
      <c r="I24" s="166"/>
      <c r="J24" s="166"/>
      <c r="K24" s="166"/>
      <c r="L24" s="166"/>
      <c r="M24" s="166"/>
    </row>
    <row r="25" ht="13.8" customHeight="1">
      <c r="A25" s="168">
        <v>1087</v>
      </c>
      <c r="B25" s="166"/>
      <c r="C25" s="168">
        <v>15228</v>
      </c>
      <c r="D25" s="168">
        <v>15390</v>
      </c>
      <c r="E25" s="168">
        <v>15477</v>
      </c>
      <c r="F25" s="168">
        <v>15501</v>
      </c>
      <c r="G25" s="179"/>
      <c r="H25" s="166"/>
      <c r="I25" s="166"/>
      <c r="J25" s="166"/>
      <c r="K25" s="166"/>
      <c r="L25" s="166"/>
      <c r="M25" s="166"/>
    </row>
    <row r="26" ht="13.65" customHeight="1">
      <c r="A26" s="168">
        <v>1373</v>
      </c>
      <c r="B26" s="166"/>
      <c r="C26" s="168">
        <v>15615</v>
      </c>
      <c r="D26" s="168">
        <v>15731</v>
      </c>
      <c r="E26" s="168">
        <v>15892</v>
      </c>
      <c r="F26" s="168">
        <v>16182</v>
      </c>
      <c r="G26" s="182"/>
      <c r="H26" s="166"/>
      <c r="I26" s="166"/>
      <c r="J26" s="166"/>
      <c r="K26" s="166"/>
      <c r="L26" s="166"/>
      <c r="M26" s="166"/>
    </row>
    <row r="27" ht="13.65" customHeight="1">
      <c r="A27" s="168">
        <v>2142</v>
      </c>
      <c r="B27" s="166"/>
      <c r="C27" s="168">
        <v>16355</v>
      </c>
      <c r="D27" s="168">
        <v>16849</v>
      </c>
      <c r="E27" s="168">
        <v>98017</v>
      </c>
      <c r="F27" s="166"/>
      <c r="G27" s="166"/>
      <c r="H27" s="166"/>
      <c r="I27" s="166"/>
      <c r="J27" s="166"/>
      <c r="K27" s="166"/>
      <c r="L27" s="166"/>
      <c r="M27" s="166"/>
    </row>
    <row r="28" ht="13.8" customHeight="1">
      <c r="A28" s="168">
        <v>2913</v>
      </c>
      <c r="B28" s="166"/>
      <c r="C28" t="s" s="178">
        <v>629</v>
      </c>
      <c r="D28" s="166"/>
      <c r="E28" s="166"/>
      <c r="F28" s="166"/>
      <c r="G28" s="179"/>
      <c r="H28" s="166"/>
      <c r="I28" s="166"/>
      <c r="J28" s="166"/>
      <c r="K28" s="166"/>
      <c r="L28" s="166"/>
      <c r="M28" s="166"/>
    </row>
    <row r="29" ht="13.65" customHeight="1">
      <c r="A29" s="168">
        <v>3150</v>
      </c>
      <c r="B29" s="166"/>
      <c r="C29" s="166"/>
      <c r="D29" s="166"/>
      <c r="E29" s="166"/>
      <c r="F29" s="166"/>
      <c r="G29" s="166"/>
      <c r="H29" s="166"/>
      <c r="I29" s="166"/>
      <c r="J29" s="166"/>
      <c r="K29" s="166"/>
      <c r="L29" s="166"/>
      <c r="M29" s="166"/>
    </row>
    <row r="30" ht="13.65" customHeight="1">
      <c r="A30" s="168">
        <v>3534</v>
      </c>
      <c r="B30" s="166"/>
      <c r="C30" s="166"/>
      <c r="D30" s="166"/>
      <c r="E30" s="166"/>
      <c r="F30" s="166"/>
      <c r="G30" s="166"/>
      <c r="H30" s="166"/>
      <c r="I30" s="166"/>
      <c r="J30" s="166"/>
      <c r="K30" s="166"/>
      <c r="L30" s="166"/>
      <c r="M30" s="166"/>
    </row>
    <row r="31" ht="13.65" customHeight="1">
      <c r="A31" s="168">
        <v>4023</v>
      </c>
      <c r="B31" s="166"/>
      <c r="C31" s="166"/>
      <c r="D31" s="166"/>
      <c r="E31" s="166"/>
      <c r="F31" s="166"/>
      <c r="G31" s="166"/>
      <c r="H31" s="166"/>
      <c r="I31" s="166"/>
      <c r="J31" s="166"/>
      <c r="K31" s="166"/>
      <c r="L31" s="166"/>
      <c r="M31" s="166"/>
    </row>
    <row r="32" ht="13.65" customHeight="1">
      <c r="A32" s="168">
        <v>5084</v>
      </c>
      <c r="B32" s="166"/>
      <c r="C32" s="180"/>
      <c r="D32" s="166"/>
      <c r="E32" s="166"/>
      <c r="F32" s="166"/>
      <c r="G32" s="166"/>
      <c r="H32" s="166"/>
      <c r="I32" s="166"/>
      <c r="J32" s="166"/>
      <c r="K32" s="166"/>
      <c r="L32" s="166"/>
      <c r="M32" s="166"/>
    </row>
    <row r="33" ht="13.65" customHeight="1">
      <c r="A33" s="168">
        <v>5461</v>
      </c>
      <c r="B33" s="166"/>
      <c r="C33" s="166"/>
      <c r="D33" s="166"/>
      <c r="E33" s="166"/>
      <c r="F33" s="166"/>
      <c r="G33" s="166"/>
      <c r="H33" s="166"/>
      <c r="I33" s="166"/>
      <c r="J33" s="166"/>
      <c r="K33" s="166"/>
      <c r="L33" s="166"/>
      <c r="M33" s="166"/>
    </row>
    <row r="34" ht="13.65" customHeight="1">
      <c r="A34" s="168">
        <v>6496</v>
      </c>
      <c r="B34" s="166"/>
      <c r="C34" s="166"/>
      <c r="D34" s="166"/>
      <c r="E34" s="166"/>
      <c r="F34" s="166"/>
      <c r="G34" s="166"/>
      <c r="H34" s="166"/>
      <c r="I34" s="166"/>
      <c r="J34" s="166"/>
      <c r="K34" s="166"/>
      <c r="L34" s="166"/>
      <c r="M34" s="166"/>
    </row>
    <row r="35" ht="13.65" customHeight="1">
      <c r="A35" s="168">
        <v>8030</v>
      </c>
      <c r="B35" s="166"/>
      <c r="C35" s="166"/>
      <c r="D35" s="166"/>
      <c r="E35" s="166"/>
      <c r="F35" s="166"/>
      <c r="G35" s="166"/>
      <c r="H35" s="166"/>
      <c r="I35" s="166"/>
      <c r="J35" s="166"/>
      <c r="K35" s="166"/>
      <c r="L35" s="166"/>
      <c r="M35" s="166"/>
    </row>
    <row r="36" ht="13.65" customHeight="1">
      <c r="A36" s="168">
        <v>8324</v>
      </c>
      <c r="B36" s="166"/>
      <c r="C36" s="166"/>
      <c r="D36" s="166"/>
      <c r="E36" s="166"/>
      <c r="F36" s="166"/>
      <c r="G36" s="166"/>
      <c r="H36" s="166"/>
      <c r="I36" s="166"/>
      <c r="J36" s="166"/>
      <c r="K36" s="166"/>
      <c r="L36" s="166"/>
      <c r="M36" s="166"/>
    </row>
    <row r="37" ht="13.65" customHeight="1">
      <c r="A37" s="168">
        <v>8805</v>
      </c>
      <c r="B37" s="166"/>
      <c r="C37" s="166"/>
      <c r="D37" s="166"/>
      <c r="E37" s="166"/>
      <c r="F37" s="166"/>
      <c r="G37" s="166"/>
      <c r="H37" s="166"/>
      <c r="I37" s="166"/>
      <c r="J37" s="166"/>
      <c r="K37" s="166"/>
      <c r="L37" s="166"/>
      <c r="M37" s="166"/>
    </row>
    <row r="38" ht="13.65" customHeight="1">
      <c r="A38" s="168">
        <v>9219</v>
      </c>
      <c r="B38" s="166"/>
      <c r="C38" s="166"/>
      <c r="D38" s="166"/>
      <c r="E38" s="166"/>
      <c r="F38" s="166"/>
      <c r="G38" s="166"/>
      <c r="H38" s="166"/>
      <c r="I38" s="166"/>
      <c r="J38" s="166"/>
      <c r="K38" s="166"/>
      <c r="L38" s="166"/>
      <c r="M38" s="166"/>
    </row>
    <row r="39" ht="13.65" customHeight="1">
      <c r="A39" s="168">
        <v>9912</v>
      </c>
      <c r="B39" s="166"/>
      <c r="C39" s="166"/>
      <c r="D39" s="166"/>
      <c r="E39" s="166"/>
      <c r="F39" s="166"/>
      <c r="G39" s="166"/>
      <c r="H39" s="166"/>
      <c r="I39" s="166"/>
      <c r="J39" s="166"/>
      <c r="K39" s="166"/>
      <c r="L39" s="166"/>
      <c r="M39" s="166"/>
    </row>
    <row r="40" ht="13.65" customHeight="1">
      <c r="A40" s="168">
        <v>10269</v>
      </c>
      <c r="B40" s="166"/>
      <c r="C40" s="166"/>
      <c r="D40" s="166"/>
      <c r="E40" s="166"/>
      <c r="F40" s="166"/>
      <c r="G40" s="166"/>
      <c r="H40" s="166"/>
      <c r="I40" s="166"/>
      <c r="J40" s="166"/>
      <c r="K40" s="166"/>
      <c r="L40" s="166"/>
      <c r="M40" s="180"/>
    </row>
    <row r="41" ht="13.65" customHeight="1">
      <c r="A41" s="168">
        <v>10744</v>
      </c>
      <c r="B41" s="166"/>
      <c r="C41" s="166"/>
      <c r="D41" s="166"/>
      <c r="E41" s="166"/>
      <c r="F41" s="166"/>
      <c r="G41" s="166"/>
      <c r="H41" s="166"/>
      <c r="I41" s="166"/>
      <c r="J41" s="166"/>
      <c r="K41" s="166"/>
      <c r="L41" s="166"/>
      <c r="M41" s="166"/>
    </row>
    <row r="42" ht="13.65" customHeight="1">
      <c r="A42" s="168">
        <v>11061</v>
      </c>
      <c r="B42" s="166"/>
      <c r="C42" s="166"/>
      <c r="D42" s="166"/>
      <c r="E42" s="166"/>
      <c r="F42" s="166"/>
      <c r="G42" s="166"/>
      <c r="H42" s="166"/>
      <c r="I42" s="166"/>
      <c r="J42" s="166"/>
      <c r="K42" s="166"/>
      <c r="L42" s="166"/>
      <c r="M42" s="166"/>
    </row>
    <row r="43" ht="13.65" customHeight="1">
      <c r="A43" s="168">
        <v>11576</v>
      </c>
      <c r="B43" s="166"/>
      <c r="C43" s="166"/>
      <c r="D43" s="166"/>
      <c r="E43" s="166"/>
      <c r="F43" s="166"/>
      <c r="G43" s="166"/>
      <c r="H43" s="166"/>
      <c r="I43" s="166"/>
      <c r="J43" s="166"/>
      <c r="K43" s="166"/>
      <c r="L43" s="166"/>
      <c r="M43" s="166"/>
    </row>
    <row r="44" ht="13.65" customHeight="1">
      <c r="A44" s="168">
        <v>12245</v>
      </c>
      <c r="B44" s="166"/>
      <c r="C44" s="166"/>
      <c r="D44" s="166"/>
      <c r="E44" s="166"/>
      <c r="F44" s="166"/>
      <c r="G44" s="166"/>
      <c r="H44" s="166"/>
      <c r="I44" s="166"/>
      <c r="J44" s="166"/>
      <c r="K44" s="166"/>
      <c r="L44" s="166"/>
      <c r="M44" s="166"/>
    </row>
    <row r="45" ht="13.65" customHeight="1">
      <c r="A45" s="168">
        <v>13411</v>
      </c>
      <c r="B45" s="166"/>
      <c r="C45" s="166"/>
      <c r="D45" s="166"/>
      <c r="E45" s="166"/>
      <c r="F45" s="166"/>
      <c r="G45" s="166"/>
      <c r="H45" s="166"/>
      <c r="I45" s="166"/>
      <c r="J45" s="166"/>
      <c r="K45" s="166"/>
      <c r="L45" s="166"/>
      <c r="M45" s="166"/>
    </row>
    <row r="46" ht="13.65" customHeight="1">
      <c r="A46" s="168">
        <v>15390</v>
      </c>
      <c r="B46" s="166"/>
      <c r="C46" s="166"/>
      <c r="D46" s="166"/>
      <c r="E46" s="166"/>
      <c r="F46" s="166"/>
      <c r="G46" s="166"/>
      <c r="H46" s="166"/>
      <c r="I46" s="166"/>
      <c r="J46" s="166"/>
      <c r="K46" s="166"/>
      <c r="L46" s="166"/>
      <c r="M46" s="166"/>
    </row>
    <row r="47" ht="13.65" customHeight="1">
      <c r="A47" s="168">
        <v>15731</v>
      </c>
      <c r="B47" s="166"/>
      <c r="C47" s="166"/>
      <c r="D47" s="166"/>
      <c r="E47" s="166"/>
      <c r="F47" s="166"/>
      <c r="G47" s="166"/>
      <c r="H47" s="166"/>
      <c r="I47" s="166"/>
      <c r="J47" s="166"/>
      <c r="K47" s="166"/>
      <c r="L47" s="166"/>
      <c r="M47" s="166"/>
    </row>
    <row r="48" ht="13.65" customHeight="1">
      <c r="A48" s="168">
        <v>16849</v>
      </c>
      <c r="B48" s="166"/>
      <c r="C48" s="166"/>
      <c r="D48" s="166"/>
      <c r="E48" s="166"/>
      <c r="F48" s="166"/>
      <c r="G48" s="166"/>
      <c r="H48" s="166"/>
      <c r="I48" s="166"/>
      <c r="J48" s="166"/>
      <c r="K48" s="166"/>
      <c r="L48" s="166"/>
      <c r="M48" s="166"/>
    </row>
    <row r="49" ht="13.65" customHeight="1">
      <c r="A49" s="168">
        <v>1199</v>
      </c>
      <c r="B49" s="166"/>
      <c r="C49" s="166"/>
      <c r="D49" s="166"/>
      <c r="E49" s="166"/>
      <c r="F49" s="166"/>
      <c r="G49" s="166"/>
      <c r="H49" s="166"/>
      <c r="I49" s="166"/>
      <c r="J49" s="166"/>
      <c r="K49" s="166"/>
      <c r="L49" s="166"/>
      <c r="M49" s="166"/>
    </row>
    <row r="50" ht="13.65" customHeight="1">
      <c r="A50" s="168">
        <v>1724</v>
      </c>
      <c r="B50" s="166"/>
      <c r="C50" s="166"/>
      <c r="D50" s="166"/>
      <c r="E50" s="166"/>
      <c r="F50" s="166"/>
      <c r="G50" s="166"/>
      <c r="H50" s="166"/>
      <c r="I50" s="166"/>
      <c r="J50" s="166"/>
      <c r="K50" s="166"/>
      <c r="L50" s="166"/>
      <c r="M50" s="166"/>
    </row>
    <row r="51" ht="13.65" customHeight="1">
      <c r="A51" s="168">
        <v>2432</v>
      </c>
      <c r="B51" s="166"/>
      <c r="C51" s="166"/>
      <c r="D51" s="166"/>
      <c r="E51" s="166"/>
      <c r="F51" s="166"/>
      <c r="G51" s="166"/>
      <c r="H51" s="166"/>
      <c r="I51" s="166"/>
      <c r="J51" s="166"/>
      <c r="K51" s="166"/>
      <c r="L51" s="166"/>
      <c r="M51" s="166"/>
    </row>
    <row r="52" ht="13.65" customHeight="1">
      <c r="A52" s="168">
        <v>2925</v>
      </c>
      <c r="B52" s="166"/>
      <c r="C52" s="166"/>
      <c r="D52" s="166"/>
      <c r="E52" s="166"/>
      <c r="F52" s="166"/>
      <c r="G52" s="166"/>
      <c r="H52" s="166"/>
      <c r="I52" s="166"/>
      <c r="J52" s="166"/>
      <c r="K52" s="166"/>
      <c r="L52" s="166"/>
      <c r="M52" s="166"/>
    </row>
    <row r="53" ht="13.65" customHeight="1">
      <c r="A53" s="168">
        <v>3331</v>
      </c>
      <c r="B53" s="166"/>
      <c r="C53" s="166"/>
      <c r="D53" s="166"/>
      <c r="E53" s="166"/>
      <c r="F53" s="166"/>
      <c r="G53" s="166"/>
      <c r="H53" s="166"/>
      <c r="I53" s="166"/>
      <c r="J53" s="166"/>
      <c r="K53" s="166"/>
      <c r="L53" s="166"/>
      <c r="M53" s="166"/>
    </row>
    <row r="54" ht="13.65" customHeight="1">
      <c r="A54" s="168">
        <v>3662</v>
      </c>
      <c r="B54" s="166"/>
      <c r="C54" s="166"/>
      <c r="D54" s="166"/>
      <c r="E54" s="166"/>
      <c r="F54" s="166"/>
      <c r="G54" s="166"/>
      <c r="H54" s="166"/>
      <c r="I54" s="166"/>
      <c r="J54" s="166"/>
      <c r="K54" s="166"/>
      <c r="L54" s="166"/>
      <c r="M54" s="166"/>
    </row>
    <row r="55" ht="13.65" customHeight="1">
      <c r="A55" s="168">
        <v>4346</v>
      </c>
      <c r="B55" s="166"/>
      <c r="C55" s="166"/>
      <c r="D55" s="166"/>
      <c r="E55" s="166"/>
      <c r="F55" s="166"/>
      <c r="G55" s="166"/>
      <c r="H55" s="166"/>
      <c r="I55" s="166"/>
      <c r="J55" s="166"/>
      <c r="K55" s="166"/>
      <c r="L55" s="166"/>
      <c r="M55" s="166"/>
    </row>
    <row r="56" ht="13.65" customHeight="1">
      <c r="A56" s="168">
        <v>5111</v>
      </c>
      <c r="B56" s="166"/>
      <c r="C56" s="166"/>
      <c r="D56" s="166"/>
      <c r="E56" s="166"/>
      <c r="F56" s="166"/>
      <c r="G56" s="166"/>
      <c r="H56" s="166"/>
      <c r="I56" s="166"/>
      <c r="J56" s="166"/>
      <c r="K56" s="166"/>
      <c r="L56" s="166"/>
      <c r="M56" s="166"/>
    </row>
    <row r="57" ht="13.65" customHeight="1">
      <c r="A57" s="168">
        <v>5532</v>
      </c>
      <c r="B57" s="166"/>
      <c r="C57" s="166"/>
      <c r="D57" s="166"/>
      <c r="E57" s="166"/>
      <c r="F57" s="166"/>
      <c r="G57" s="166"/>
      <c r="H57" s="166"/>
      <c r="I57" s="166"/>
      <c r="J57" s="166"/>
      <c r="K57" s="166"/>
      <c r="L57" s="166"/>
      <c r="M57" s="166"/>
    </row>
    <row r="58" ht="13.65" customHeight="1">
      <c r="A58" s="168">
        <v>6959</v>
      </c>
      <c r="B58" s="166"/>
      <c r="C58" s="166"/>
      <c r="D58" s="166"/>
      <c r="E58" s="166"/>
      <c r="F58" s="166"/>
      <c r="G58" s="166"/>
      <c r="H58" s="166"/>
      <c r="I58" s="166"/>
      <c r="J58" s="166"/>
      <c r="K58" s="166"/>
      <c r="L58" s="166"/>
      <c r="M58" s="166"/>
    </row>
    <row r="59" ht="13.65" customHeight="1">
      <c r="A59" s="168">
        <v>8032</v>
      </c>
      <c r="B59" s="166"/>
      <c r="C59" s="166"/>
      <c r="D59" s="166"/>
      <c r="E59" s="166"/>
      <c r="F59" s="166"/>
      <c r="G59" s="166"/>
      <c r="H59" s="166"/>
      <c r="I59" s="166"/>
      <c r="J59" s="166"/>
      <c r="K59" s="166"/>
      <c r="L59" s="166"/>
      <c r="M59" s="166"/>
    </row>
    <row r="60" ht="13.65" customHeight="1">
      <c r="A60" s="168">
        <v>8438</v>
      </c>
      <c r="B60" s="166"/>
      <c r="C60" s="166"/>
      <c r="D60" s="166"/>
      <c r="E60" s="166"/>
      <c r="F60" s="166"/>
      <c r="G60" s="166"/>
      <c r="H60" s="166"/>
      <c r="I60" s="166"/>
      <c r="J60" s="166"/>
      <c r="K60" s="166"/>
      <c r="L60" s="166"/>
      <c r="M60" s="166"/>
    </row>
    <row r="61" ht="13.65" customHeight="1">
      <c r="A61" s="168">
        <v>8861</v>
      </c>
      <c r="B61" s="166"/>
      <c r="C61" s="166"/>
      <c r="D61" s="166"/>
      <c r="E61" s="166"/>
      <c r="F61" s="166"/>
      <c r="G61" s="166"/>
      <c r="H61" s="166"/>
      <c r="I61" s="166"/>
      <c r="J61" s="166"/>
      <c r="K61" s="166"/>
      <c r="L61" s="166"/>
      <c r="M61" s="166"/>
    </row>
    <row r="62" ht="13.65" customHeight="1">
      <c r="A62" s="168">
        <v>9294</v>
      </c>
      <c r="B62" s="166"/>
      <c r="C62" s="166"/>
      <c r="D62" s="166"/>
      <c r="E62" s="166"/>
      <c r="F62" s="166"/>
      <c r="G62" s="166"/>
      <c r="H62" s="166"/>
      <c r="I62" s="166"/>
      <c r="J62" s="166"/>
      <c r="K62" s="166"/>
      <c r="L62" s="166"/>
      <c r="M62" s="166"/>
    </row>
    <row r="63" ht="13.65" customHeight="1">
      <c r="A63" s="168">
        <v>10045</v>
      </c>
      <c r="B63" s="166"/>
      <c r="C63" s="166"/>
      <c r="D63" s="166"/>
      <c r="E63" s="166"/>
      <c r="F63" s="166"/>
      <c r="G63" s="166"/>
      <c r="H63" s="166"/>
      <c r="I63" s="166"/>
      <c r="J63" s="166"/>
      <c r="K63" s="166"/>
      <c r="L63" s="166"/>
      <c r="M63" s="166"/>
    </row>
    <row r="64" ht="13.65" customHeight="1">
      <c r="A64" s="168">
        <v>10564</v>
      </c>
      <c r="B64" s="166"/>
      <c r="C64" s="166"/>
      <c r="D64" s="166"/>
      <c r="E64" s="166"/>
      <c r="F64" s="166"/>
      <c r="G64" s="166"/>
      <c r="H64" s="166"/>
      <c r="I64" s="166"/>
      <c r="J64" s="166"/>
      <c r="K64" s="166"/>
      <c r="L64" s="166"/>
      <c r="M64" s="166"/>
    </row>
    <row r="65" ht="13.65" customHeight="1">
      <c r="A65" s="168">
        <v>10824</v>
      </c>
      <c r="B65" s="166"/>
      <c r="C65" s="166"/>
      <c r="D65" s="166"/>
      <c r="E65" s="166"/>
      <c r="F65" s="166"/>
      <c r="G65" s="166"/>
      <c r="H65" s="166"/>
      <c r="I65" s="166"/>
      <c r="J65" s="166"/>
      <c r="K65" s="166"/>
      <c r="L65" s="166"/>
      <c r="M65" s="166"/>
    </row>
    <row r="66" ht="13.65" customHeight="1">
      <c r="A66" s="168">
        <v>11096</v>
      </c>
      <c r="B66" s="166"/>
      <c r="C66" s="166"/>
      <c r="D66" s="166"/>
      <c r="E66" s="166"/>
      <c r="F66" s="166"/>
      <c r="G66" s="166"/>
      <c r="H66" s="166"/>
      <c r="I66" s="166"/>
      <c r="J66" s="166"/>
      <c r="K66" s="166"/>
      <c r="L66" s="166"/>
      <c r="M66" s="166"/>
    </row>
    <row r="67" ht="13.65" customHeight="1">
      <c r="A67" s="168">
        <v>11792</v>
      </c>
      <c r="B67" s="166"/>
      <c r="C67" s="166"/>
      <c r="D67" s="166"/>
      <c r="E67" s="166"/>
      <c r="F67" s="166"/>
      <c r="G67" s="166"/>
      <c r="H67" s="166"/>
      <c r="I67" s="166"/>
      <c r="J67" s="166"/>
      <c r="K67" s="166"/>
      <c r="L67" s="166"/>
      <c r="M67" s="166"/>
    </row>
    <row r="68" ht="13.65" customHeight="1">
      <c r="A68" s="168">
        <v>13192</v>
      </c>
      <c r="B68" s="166"/>
      <c r="C68" s="166"/>
      <c r="D68" s="166"/>
      <c r="E68" s="166"/>
      <c r="F68" s="166"/>
      <c r="G68" s="166"/>
      <c r="H68" s="166"/>
      <c r="I68" s="166"/>
      <c r="J68" s="166"/>
      <c r="K68" s="166"/>
      <c r="L68" s="166"/>
      <c r="M68" s="166"/>
    </row>
    <row r="69" ht="13.65" customHeight="1">
      <c r="A69" s="168">
        <v>14542</v>
      </c>
      <c r="B69" s="166"/>
      <c r="C69" s="166"/>
      <c r="D69" s="166"/>
      <c r="E69" s="166"/>
      <c r="F69" s="166"/>
      <c r="G69" s="166"/>
      <c r="H69" s="166"/>
      <c r="I69" s="166"/>
      <c r="J69" s="166"/>
      <c r="K69" s="166"/>
      <c r="L69" s="166"/>
      <c r="M69" s="166"/>
    </row>
    <row r="70" ht="13.65" customHeight="1">
      <c r="A70" s="168">
        <v>15477</v>
      </c>
      <c r="B70" s="166"/>
      <c r="C70" s="166"/>
      <c r="D70" s="166"/>
      <c r="E70" s="166"/>
      <c r="F70" s="166"/>
      <c r="G70" s="166"/>
      <c r="H70" s="166"/>
      <c r="I70" s="166"/>
      <c r="J70" s="166"/>
      <c r="K70" s="166"/>
      <c r="L70" s="166"/>
      <c r="M70" s="166"/>
    </row>
    <row r="71" ht="13.65" customHeight="1">
      <c r="A71" s="168">
        <v>15892</v>
      </c>
      <c r="B71" s="166"/>
      <c r="C71" s="166"/>
      <c r="D71" s="166"/>
      <c r="E71" s="166"/>
      <c r="F71" s="166"/>
      <c r="G71" s="166"/>
      <c r="H71" s="166"/>
      <c r="I71" s="166"/>
      <c r="J71" s="166"/>
      <c r="K71" s="166"/>
      <c r="L71" s="166"/>
      <c r="M71" s="166"/>
    </row>
    <row r="72" ht="13.65" customHeight="1">
      <c r="A72" s="168">
        <v>98017</v>
      </c>
      <c r="B72" s="166"/>
      <c r="C72" s="166"/>
      <c r="D72" s="166"/>
      <c r="E72" s="166"/>
      <c r="F72" s="166"/>
      <c r="G72" s="166"/>
      <c r="H72" s="166"/>
      <c r="I72" s="166"/>
      <c r="J72" s="166"/>
      <c r="K72" s="166"/>
      <c r="L72" s="166"/>
      <c r="M72" s="166"/>
    </row>
    <row r="73" ht="13.65" customHeight="1">
      <c r="A73" s="168">
        <v>1276</v>
      </c>
      <c r="B73" s="166"/>
      <c r="C73" s="166"/>
      <c r="D73" s="166"/>
      <c r="E73" s="166"/>
      <c r="F73" s="166"/>
      <c r="G73" s="166"/>
      <c r="H73" s="166"/>
      <c r="I73" s="166"/>
      <c r="J73" s="166"/>
      <c r="K73" s="166"/>
      <c r="L73" s="166"/>
      <c r="M73" s="166"/>
    </row>
    <row r="74" ht="13.65" customHeight="1">
      <c r="A74" s="168">
        <v>1745</v>
      </c>
      <c r="B74" s="166"/>
      <c r="C74" s="166"/>
      <c r="D74" s="166"/>
      <c r="E74" s="166"/>
      <c r="F74" s="166"/>
      <c r="G74" s="166"/>
      <c r="H74" s="166"/>
      <c r="I74" s="166"/>
      <c r="J74" s="166"/>
      <c r="K74" s="166"/>
      <c r="L74" s="166"/>
      <c r="M74" s="166"/>
    </row>
    <row r="75" ht="13.65" customHeight="1">
      <c r="A75" s="168">
        <v>2675</v>
      </c>
      <c r="B75" s="166"/>
      <c r="C75" s="166"/>
      <c r="D75" s="166"/>
      <c r="E75" s="166"/>
      <c r="F75" s="166"/>
      <c r="G75" s="166"/>
      <c r="H75" s="166"/>
      <c r="I75" s="166"/>
      <c r="J75" s="166"/>
      <c r="K75" s="166"/>
      <c r="L75" s="166"/>
      <c r="M75" s="166"/>
    </row>
    <row r="76" ht="13.65" customHeight="1">
      <c r="A76" s="168">
        <v>2982</v>
      </c>
      <c r="B76" s="166"/>
      <c r="C76" s="166"/>
      <c r="D76" s="166"/>
      <c r="E76" s="166"/>
      <c r="F76" s="166"/>
      <c r="G76" s="166"/>
      <c r="H76" s="166"/>
      <c r="I76" s="166"/>
      <c r="J76" s="166"/>
      <c r="K76" s="166"/>
      <c r="L76" s="166"/>
      <c r="M76" s="166"/>
    </row>
    <row r="77" ht="13.65" customHeight="1">
      <c r="A77" s="168">
        <v>3399</v>
      </c>
      <c r="B77" s="166"/>
      <c r="C77" s="166"/>
      <c r="D77" s="166"/>
      <c r="E77" s="166"/>
      <c r="F77" s="166"/>
      <c r="G77" s="166"/>
      <c r="H77" s="166"/>
      <c r="I77" s="166"/>
      <c r="J77" s="166"/>
      <c r="K77" s="166"/>
      <c r="L77" s="166"/>
      <c r="M77" s="166"/>
    </row>
    <row r="78" ht="13.65" customHeight="1">
      <c r="A78" s="168">
        <v>3870</v>
      </c>
      <c r="B78" s="166"/>
      <c r="C78" s="166"/>
      <c r="D78" s="166"/>
      <c r="E78" s="166"/>
      <c r="F78" s="166"/>
      <c r="G78" s="166"/>
      <c r="H78" s="166"/>
      <c r="I78" s="166"/>
      <c r="J78" s="166"/>
      <c r="K78" s="166"/>
      <c r="L78" s="166"/>
      <c r="M78" s="166"/>
    </row>
    <row r="79" ht="13.65" customHeight="1">
      <c r="A79" s="168">
        <v>4906</v>
      </c>
      <c r="B79" s="166"/>
      <c r="C79" s="166"/>
      <c r="D79" s="166"/>
      <c r="E79" s="166"/>
      <c r="F79" s="166"/>
      <c r="G79" s="166"/>
      <c r="H79" s="166"/>
      <c r="I79" s="166"/>
      <c r="J79" s="166"/>
      <c r="K79" s="166"/>
      <c r="L79" s="166"/>
      <c r="M79" s="166"/>
    </row>
    <row r="80" ht="13.65" customHeight="1">
      <c r="A80" s="168">
        <v>5166</v>
      </c>
      <c r="B80" s="166"/>
      <c r="C80" s="166"/>
      <c r="D80" s="166"/>
      <c r="E80" s="166"/>
      <c r="F80" s="166"/>
      <c r="G80" s="166"/>
      <c r="H80" s="166"/>
      <c r="I80" s="166"/>
      <c r="J80" s="166"/>
      <c r="K80" s="166"/>
      <c r="L80" s="166"/>
      <c r="M80" s="166"/>
    </row>
    <row r="81" ht="13.65" customHeight="1">
      <c r="A81" s="168">
        <v>6324</v>
      </c>
      <c r="B81" s="166"/>
      <c r="C81" s="166"/>
      <c r="D81" s="166"/>
      <c r="E81" s="166"/>
      <c r="F81" s="166"/>
      <c r="G81" s="166"/>
      <c r="H81" s="166"/>
      <c r="I81" s="166"/>
      <c r="J81" s="166"/>
      <c r="K81" s="166"/>
      <c r="L81" s="166"/>
      <c r="M81" s="166"/>
    </row>
    <row r="82" ht="13.65" customHeight="1">
      <c r="A82" s="168">
        <v>7084</v>
      </c>
      <c r="B82" s="166"/>
      <c r="C82" s="166"/>
      <c r="D82" s="166"/>
      <c r="E82" s="166"/>
      <c r="F82" s="166"/>
      <c r="G82" s="166"/>
      <c r="H82" s="166"/>
      <c r="I82" s="166"/>
      <c r="J82" s="166"/>
      <c r="K82" s="166"/>
      <c r="L82" s="166"/>
      <c r="M82" s="166"/>
    </row>
    <row r="83" ht="13.65" customHeight="1">
      <c r="A83" s="168">
        <v>8322</v>
      </c>
      <c r="B83" s="166"/>
      <c r="C83" s="166"/>
      <c r="D83" s="166"/>
      <c r="E83" s="166"/>
      <c r="F83" s="166"/>
      <c r="G83" s="166"/>
      <c r="H83" s="166"/>
      <c r="I83" s="166"/>
      <c r="J83" s="166"/>
      <c r="K83" s="166"/>
      <c r="L83" s="166"/>
      <c r="M83" s="166"/>
    </row>
    <row r="84" ht="13.65" customHeight="1">
      <c r="A84" s="168">
        <v>8583</v>
      </c>
      <c r="B84" s="166"/>
      <c r="C84" s="166"/>
      <c r="D84" s="166"/>
      <c r="E84" s="166"/>
      <c r="F84" s="166"/>
      <c r="G84" s="166"/>
      <c r="H84" s="166"/>
      <c r="I84" s="166"/>
      <c r="J84" s="166"/>
      <c r="K84" s="166"/>
      <c r="L84" s="166"/>
      <c r="M84" s="166"/>
    </row>
    <row r="85" ht="13.65" customHeight="1">
      <c r="A85" s="168">
        <v>8971</v>
      </c>
      <c r="B85" s="166"/>
      <c r="C85" s="166"/>
      <c r="D85" s="166"/>
      <c r="E85" s="166"/>
      <c r="F85" s="166"/>
      <c r="G85" s="166"/>
      <c r="H85" s="166"/>
      <c r="I85" s="166"/>
      <c r="J85" s="166"/>
      <c r="K85" s="166"/>
      <c r="L85" s="166"/>
      <c r="M85" s="166"/>
    </row>
    <row r="86" ht="13.65" customHeight="1">
      <c r="A86" s="168">
        <v>9415</v>
      </c>
      <c r="B86" s="166"/>
      <c r="C86" s="166"/>
      <c r="D86" s="166"/>
      <c r="E86" s="166"/>
      <c r="F86" s="166"/>
      <c r="G86" s="166"/>
      <c r="H86" s="166"/>
      <c r="I86" s="166"/>
      <c r="J86" s="166"/>
      <c r="K86" s="166"/>
      <c r="L86" s="166"/>
      <c r="M86" s="166"/>
    </row>
    <row r="87" ht="13.65" customHeight="1">
      <c r="A87" s="168">
        <v>10057</v>
      </c>
      <c r="B87" s="166"/>
      <c r="C87" s="166"/>
      <c r="D87" s="166"/>
      <c r="E87" s="166"/>
      <c r="F87" s="166"/>
      <c r="G87" s="166"/>
      <c r="H87" s="166"/>
      <c r="I87" s="166"/>
      <c r="J87" s="166"/>
      <c r="K87" s="166"/>
      <c r="L87" s="166"/>
      <c r="M87" s="166"/>
    </row>
    <row r="88" ht="13.65" customHeight="1">
      <c r="A88" s="168">
        <v>10645</v>
      </c>
      <c r="B88" s="166"/>
      <c r="C88" s="166"/>
      <c r="D88" s="166"/>
      <c r="E88" s="166"/>
      <c r="F88" s="166"/>
      <c r="G88" s="166"/>
      <c r="H88" s="166"/>
      <c r="I88" s="166"/>
      <c r="J88" s="166"/>
      <c r="K88" s="166"/>
      <c r="L88" s="166"/>
      <c r="M88" s="166"/>
    </row>
    <row r="89" ht="13.65" customHeight="1">
      <c r="A89" s="168">
        <v>10912</v>
      </c>
      <c r="B89" s="166"/>
      <c r="C89" s="166"/>
      <c r="D89" s="166"/>
      <c r="E89" s="166"/>
      <c r="F89" s="166"/>
      <c r="G89" s="166"/>
      <c r="H89" s="166"/>
      <c r="I89" s="166"/>
      <c r="J89" s="166"/>
      <c r="K89" s="166"/>
      <c r="L89" s="166"/>
      <c r="M89" s="166"/>
    </row>
    <row r="90" ht="13.65" customHeight="1">
      <c r="A90" s="168">
        <v>11212</v>
      </c>
      <c r="B90" s="166"/>
      <c r="C90" s="166"/>
      <c r="D90" s="166"/>
      <c r="E90" s="166"/>
      <c r="F90" s="166"/>
      <c r="G90" s="166"/>
      <c r="H90" s="166"/>
      <c r="I90" s="166"/>
      <c r="J90" s="166"/>
      <c r="K90" s="166"/>
      <c r="L90" s="166"/>
      <c r="M90" s="166"/>
    </row>
    <row r="91" ht="13.65" customHeight="1">
      <c r="A91" s="168">
        <v>12068</v>
      </c>
      <c r="B91" s="166"/>
      <c r="C91" s="166"/>
      <c r="D91" s="166"/>
      <c r="E91" s="166"/>
      <c r="F91" s="166"/>
      <c r="G91" s="166"/>
      <c r="H91" s="166"/>
      <c r="I91" s="166"/>
      <c r="J91" s="166"/>
      <c r="K91" s="166"/>
      <c r="L91" s="166"/>
      <c r="M91" s="166"/>
    </row>
    <row r="92" ht="13.65" customHeight="1">
      <c r="A92" s="168">
        <v>13296</v>
      </c>
      <c r="B92" s="166"/>
      <c r="C92" s="166"/>
      <c r="D92" s="166"/>
      <c r="E92" s="166"/>
      <c r="F92" s="166"/>
      <c r="G92" s="166"/>
      <c r="H92" s="166"/>
      <c r="I92" s="166"/>
      <c r="J92" s="166"/>
      <c r="K92" s="166"/>
      <c r="L92" s="166"/>
      <c r="M92" s="166"/>
    </row>
    <row r="93" ht="13.65" customHeight="1">
      <c r="A93" s="168">
        <v>15064</v>
      </c>
      <c r="B93" s="166"/>
      <c r="C93" s="166"/>
      <c r="D93" s="166"/>
      <c r="E93" s="166"/>
      <c r="F93" s="166"/>
      <c r="G93" s="166"/>
      <c r="H93" s="166"/>
      <c r="I93" s="166"/>
      <c r="J93" s="166"/>
      <c r="K93" s="166"/>
      <c r="L93" s="166"/>
      <c r="M93" s="166"/>
    </row>
    <row r="94" ht="13.65" customHeight="1">
      <c r="A94" s="168">
        <v>15501</v>
      </c>
      <c r="B94" s="166"/>
      <c r="C94" s="166"/>
      <c r="D94" s="166"/>
      <c r="E94" s="166"/>
      <c r="F94" s="166"/>
      <c r="G94" s="166"/>
      <c r="H94" s="166"/>
      <c r="I94" s="166"/>
      <c r="J94" s="166"/>
      <c r="K94" s="166"/>
      <c r="L94" s="166"/>
      <c r="M94" s="166"/>
    </row>
    <row r="95" ht="13.65" customHeight="1">
      <c r="A95" s="168">
        <v>16182</v>
      </c>
      <c r="B95" s="166"/>
      <c r="C95" s="166"/>
      <c r="D95" s="166"/>
      <c r="E95" s="166"/>
      <c r="F95" s="166"/>
      <c r="G95" s="166"/>
      <c r="H95" s="166"/>
      <c r="I95" s="166"/>
      <c r="J95" s="166"/>
      <c r="K95" s="166"/>
      <c r="L95" s="166"/>
      <c r="M95" s="166"/>
    </row>
    <row r="96" ht="13.65" customHeight="1">
      <c r="A96" s="166"/>
      <c r="B96" s="166"/>
      <c r="C96" s="166"/>
      <c r="D96" s="166"/>
      <c r="E96" s="166"/>
      <c r="F96" s="166"/>
      <c r="G96" s="166"/>
      <c r="H96" s="166"/>
      <c r="I96" s="166"/>
      <c r="J96" s="166"/>
      <c r="K96" s="166"/>
      <c r="L96" s="166"/>
      <c r="M96" s="166"/>
    </row>
    <row r="97" ht="13.65" customHeight="1">
      <c r="A97" s="166"/>
      <c r="B97" s="166"/>
      <c r="C97" s="166"/>
      <c r="D97" s="166"/>
      <c r="E97" s="166"/>
      <c r="F97" s="166"/>
      <c r="G97" s="166"/>
      <c r="H97" s="166"/>
      <c r="I97" s="166"/>
      <c r="J97" s="166"/>
      <c r="K97" s="166"/>
      <c r="L97" s="166"/>
      <c r="M97" s="166"/>
    </row>
    <row r="98" ht="13.65" customHeight="1">
      <c r="A98" s="166"/>
      <c r="B98" s="166"/>
      <c r="C98" s="166"/>
      <c r="D98" s="166"/>
      <c r="E98" s="166"/>
      <c r="F98" s="166"/>
      <c r="G98" s="166"/>
      <c r="H98" s="166"/>
      <c r="I98" s="166"/>
      <c r="J98" s="166"/>
      <c r="K98" s="166"/>
      <c r="L98" s="166"/>
      <c r="M98" s="166"/>
    </row>
    <row r="99" ht="13.65" customHeight="1">
      <c r="A99" s="166"/>
      <c r="B99" s="166"/>
      <c r="C99" s="166"/>
      <c r="D99" s="166"/>
      <c r="E99" s="166"/>
      <c r="F99" s="166"/>
      <c r="G99" s="166"/>
      <c r="H99" s="166"/>
      <c r="I99" s="166"/>
      <c r="J99" s="166"/>
      <c r="K99" s="166"/>
      <c r="L99" s="166"/>
      <c r="M99" s="166"/>
    </row>
    <row r="100" ht="13.65" customHeight="1">
      <c r="A100" s="166"/>
      <c r="B100" s="166"/>
      <c r="C100" s="166"/>
      <c r="D100" s="166"/>
      <c r="E100" s="166"/>
      <c r="F100" s="166"/>
      <c r="G100" s="166"/>
      <c r="H100" s="166"/>
      <c r="I100" s="166"/>
      <c r="J100" s="166"/>
      <c r="K100" s="166"/>
      <c r="L100" s="166"/>
      <c r="M100" s="166"/>
    </row>
    <row r="101" ht="13.65" customHeight="1">
      <c r="A101" s="166"/>
      <c r="B101" s="166"/>
      <c r="C101" s="166"/>
      <c r="D101" s="166"/>
      <c r="E101" s="166"/>
      <c r="F101" s="166"/>
      <c r="G101" s="166"/>
      <c r="H101" s="166"/>
      <c r="I101" s="166"/>
      <c r="J101" s="166"/>
      <c r="K101" s="166"/>
      <c r="L101" s="166"/>
      <c r="M101" s="166"/>
    </row>
    <row r="102" ht="13.65" customHeight="1">
      <c r="A102" s="166"/>
      <c r="B102" s="166"/>
      <c r="C102" s="166"/>
      <c r="D102" s="166"/>
      <c r="E102" s="166"/>
      <c r="F102" s="166"/>
      <c r="G102" s="166"/>
      <c r="H102" s="166"/>
      <c r="I102" s="166"/>
      <c r="J102" s="166"/>
      <c r="K102" s="166"/>
      <c r="L102" s="166"/>
      <c r="M102" s="166"/>
    </row>
    <row r="103" ht="13.65" customHeight="1">
      <c r="A103" s="166"/>
      <c r="B103" s="166"/>
      <c r="C103" s="166"/>
      <c r="D103" s="166"/>
      <c r="E103" s="166"/>
      <c r="F103" s="166"/>
      <c r="G103" s="166"/>
      <c r="H103" s="166"/>
      <c r="I103" s="166"/>
      <c r="J103" s="166"/>
      <c r="K103" s="166"/>
      <c r="L103" s="166"/>
      <c r="M103" s="166"/>
    </row>
    <row r="104" ht="13.65" customHeight="1">
      <c r="A104" s="166"/>
      <c r="B104" s="166"/>
      <c r="C104" s="166"/>
      <c r="D104" s="166"/>
      <c r="E104" s="166"/>
      <c r="F104" s="166"/>
      <c r="G104" s="166"/>
      <c r="H104" s="166"/>
      <c r="I104" s="166"/>
      <c r="J104" s="166"/>
      <c r="K104" s="166"/>
      <c r="L104" s="166"/>
      <c r="M104" s="166"/>
    </row>
    <row r="105" ht="13.65" customHeight="1">
      <c r="A105" s="166"/>
      <c r="B105" s="166"/>
      <c r="C105" s="166"/>
      <c r="D105" s="166"/>
      <c r="E105" s="166"/>
      <c r="F105" s="166"/>
      <c r="G105" s="166"/>
      <c r="H105" s="166"/>
      <c r="I105" s="166"/>
      <c r="J105" s="166"/>
      <c r="K105" s="166"/>
      <c r="L105" s="166"/>
      <c r="M105" s="166"/>
    </row>
    <row r="106" ht="13.65" customHeight="1">
      <c r="A106" s="166"/>
      <c r="B106" s="166"/>
      <c r="C106" s="166"/>
      <c r="D106" s="166"/>
      <c r="E106" s="166"/>
      <c r="F106" s="166"/>
      <c r="G106" s="166"/>
      <c r="H106" s="166"/>
      <c r="I106" s="166"/>
      <c r="J106" s="166"/>
      <c r="K106" s="166"/>
      <c r="L106" s="166"/>
      <c r="M106" s="166"/>
    </row>
    <row r="107" ht="13.65" customHeight="1">
      <c r="A107" s="166"/>
      <c r="B107" s="166"/>
      <c r="C107" s="166"/>
      <c r="D107" s="166"/>
      <c r="E107" s="166"/>
      <c r="F107" s="166"/>
      <c r="G107" s="166"/>
      <c r="H107" s="166"/>
      <c r="I107" s="166"/>
      <c r="J107" s="166"/>
      <c r="K107" s="166"/>
      <c r="L107" s="166"/>
      <c r="M107" s="166"/>
    </row>
    <row r="108" ht="13.65" customHeight="1">
      <c r="A108" s="166"/>
      <c r="B108" s="166"/>
      <c r="C108" s="166"/>
      <c r="D108" s="166"/>
      <c r="E108" s="166"/>
      <c r="F108" s="166"/>
      <c r="G108" s="166"/>
      <c r="H108" s="166"/>
      <c r="I108" s="166"/>
      <c r="J108" s="166"/>
      <c r="K108" s="166"/>
      <c r="L108" s="166"/>
      <c r="M108" s="166"/>
    </row>
    <row r="109" ht="13.65" customHeight="1">
      <c r="A109" s="166"/>
      <c r="B109" s="166"/>
      <c r="C109" s="166"/>
      <c r="D109" s="166"/>
      <c r="E109" s="166"/>
      <c r="F109" s="166"/>
      <c r="G109" s="166"/>
      <c r="H109" s="166"/>
      <c r="I109" s="166"/>
      <c r="J109" s="166"/>
      <c r="K109" s="166"/>
      <c r="L109" s="166"/>
      <c r="M109" s="166"/>
    </row>
    <row r="110" ht="13.65" customHeight="1">
      <c r="A110" s="166"/>
      <c r="B110" s="166"/>
      <c r="C110" s="166"/>
      <c r="D110" s="166"/>
      <c r="E110" s="166"/>
      <c r="F110" s="166"/>
      <c r="G110" s="166"/>
      <c r="H110" s="166"/>
      <c r="I110" s="166"/>
      <c r="J110" s="166"/>
      <c r="K110" s="166"/>
      <c r="L110" s="166"/>
      <c r="M110" s="166"/>
    </row>
    <row r="111" ht="13.65" customHeight="1">
      <c r="A111" s="166"/>
      <c r="B111" s="166"/>
      <c r="C111" s="166"/>
      <c r="D111" s="166"/>
      <c r="E111" s="166"/>
      <c r="F111" s="166"/>
      <c r="G111" s="166"/>
      <c r="H111" s="166"/>
      <c r="I111" s="166"/>
      <c r="J111" s="166"/>
      <c r="K111" s="166"/>
      <c r="L111" s="166"/>
      <c r="M111" s="166"/>
    </row>
    <row r="112" ht="13.65" customHeight="1">
      <c r="A112" s="166"/>
      <c r="B112" s="166"/>
      <c r="C112" s="166"/>
      <c r="D112" s="166"/>
      <c r="E112" s="166"/>
      <c r="F112" s="166"/>
      <c r="G112" s="166"/>
      <c r="H112" s="166"/>
      <c r="I112" s="166"/>
      <c r="J112" s="166"/>
      <c r="K112" s="166"/>
      <c r="L112" s="166"/>
      <c r="M112" s="166"/>
    </row>
    <row r="113" ht="13.65" customHeight="1">
      <c r="A113" s="166"/>
      <c r="B113" s="166"/>
      <c r="C113" s="166"/>
      <c r="D113" s="166"/>
      <c r="E113" s="166"/>
      <c r="F113" s="166"/>
      <c r="G113" s="166"/>
      <c r="H113" s="166"/>
      <c r="I113" s="166"/>
      <c r="J113" s="166"/>
      <c r="K113" s="166"/>
      <c r="L113" s="166"/>
      <c r="M113" s="166"/>
    </row>
    <row r="114" ht="13.65" customHeight="1">
      <c r="A114" s="166"/>
      <c r="B114" s="166"/>
      <c r="C114" s="166"/>
      <c r="D114" s="166"/>
      <c r="E114" s="166"/>
      <c r="F114" s="166"/>
      <c r="G114" s="166"/>
      <c r="H114" s="166"/>
      <c r="I114" s="166"/>
      <c r="J114" s="166"/>
      <c r="K114" s="166"/>
      <c r="L114" s="166"/>
      <c r="M114" s="166"/>
    </row>
    <row r="115" ht="13.65" customHeight="1">
      <c r="A115" s="166"/>
      <c r="B115" s="166"/>
      <c r="C115" s="166"/>
      <c r="D115" s="166"/>
      <c r="E115" s="166"/>
      <c r="F115" s="166"/>
      <c r="G115" s="166"/>
      <c r="H115" s="166"/>
      <c r="I115" s="166"/>
      <c r="J115" s="166"/>
      <c r="K115" s="166"/>
      <c r="L115" s="166"/>
      <c r="M115" s="166"/>
    </row>
    <row r="116" ht="13.65" customHeight="1">
      <c r="A116" s="166"/>
      <c r="B116" s="166"/>
      <c r="C116" s="166"/>
      <c r="D116" s="166"/>
      <c r="E116" s="166"/>
      <c r="F116" s="166"/>
      <c r="G116" s="166"/>
      <c r="H116" s="166"/>
      <c r="I116" s="166"/>
      <c r="J116" s="166"/>
      <c r="K116" s="166"/>
      <c r="L116" s="166"/>
      <c r="M116" s="166"/>
    </row>
    <row r="117" ht="13.65" customHeight="1">
      <c r="A117" s="166"/>
      <c r="B117" s="166"/>
      <c r="C117" s="166"/>
      <c r="D117" s="166"/>
      <c r="E117" s="166"/>
      <c r="F117" s="166"/>
      <c r="G117" s="166"/>
      <c r="H117" s="166"/>
      <c r="I117" s="166"/>
      <c r="J117" s="166"/>
      <c r="K117" s="166"/>
      <c r="L117" s="166"/>
      <c r="M117" s="166"/>
    </row>
    <row r="118" ht="13.65" customHeight="1">
      <c r="A118" s="166"/>
      <c r="B118" s="166"/>
      <c r="C118" s="166"/>
      <c r="D118" s="166"/>
      <c r="E118" s="166"/>
      <c r="F118" s="166"/>
      <c r="G118" s="166"/>
      <c r="H118" s="166"/>
      <c r="I118" s="166"/>
      <c r="J118" s="166"/>
      <c r="K118" s="166"/>
      <c r="L118" s="166"/>
      <c r="M118" s="166"/>
    </row>
    <row r="119" ht="13.65" customHeight="1">
      <c r="A119" s="166"/>
      <c r="B119" s="166"/>
      <c r="C119" s="166"/>
      <c r="D119" s="166"/>
      <c r="E119" s="166"/>
      <c r="F119" s="166"/>
      <c r="G119" s="166"/>
      <c r="H119" s="166"/>
      <c r="I119" s="166"/>
      <c r="J119" s="166"/>
      <c r="K119" s="166"/>
      <c r="L119" s="166"/>
      <c r="M119" s="166"/>
    </row>
    <row r="120" ht="13.65" customHeight="1">
      <c r="A120" s="166"/>
      <c r="B120" s="166"/>
      <c r="C120" s="166"/>
      <c r="D120" s="166"/>
      <c r="E120" s="166"/>
      <c r="F120" s="166"/>
      <c r="G120" s="166"/>
      <c r="H120" s="166"/>
      <c r="I120" s="166"/>
      <c r="J120" s="166"/>
      <c r="K120" s="166"/>
      <c r="L120" s="166"/>
      <c r="M120" s="166"/>
    </row>
    <row r="121" ht="13.65" customHeight="1">
      <c r="A121" s="166"/>
      <c r="B121" s="166"/>
      <c r="C121" s="166"/>
      <c r="D121" s="166"/>
      <c r="E121" s="166"/>
      <c r="F121" s="166"/>
      <c r="G121" s="166"/>
      <c r="H121" s="166"/>
      <c r="I121" s="166"/>
      <c r="J121" s="166"/>
      <c r="K121" s="166"/>
      <c r="L121" s="166"/>
      <c r="M121" s="166"/>
    </row>
    <row r="122" ht="13.65" customHeight="1">
      <c r="A122" s="166"/>
      <c r="B122" s="166"/>
      <c r="C122" s="166"/>
      <c r="D122" s="166"/>
      <c r="E122" s="166"/>
      <c r="F122" s="166"/>
      <c r="G122" s="166"/>
      <c r="H122" s="166"/>
      <c r="I122" s="166"/>
      <c r="J122" s="166"/>
      <c r="K122" s="166"/>
      <c r="L122" s="166"/>
      <c r="M122" s="166"/>
    </row>
    <row r="123" ht="13.65" customHeight="1">
      <c r="A123" s="166"/>
      <c r="B123" s="166"/>
      <c r="C123" s="166"/>
      <c r="D123" s="166"/>
      <c r="E123" s="166"/>
      <c r="F123" s="166"/>
      <c r="G123" s="166"/>
      <c r="H123" s="166"/>
      <c r="I123" s="166"/>
      <c r="J123" s="166"/>
      <c r="K123" s="166"/>
      <c r="L123" s="166"/>
      <c r="M123" s="166"/>
    </row>
    <row r="124" ht="13.65" customHeight="1">
      <c r="A124" s="166"/>
      <c r="B124" s="166"/>
      <c r="C124" s="166"/>
      <c r="D124" s="166"/>
      <c r="E124" s="166"/>
      <c r="F124" s="166"/>
      <c r="G124" s="166"/>
      <c r="H124" s="166"/>
      <c r="I124" s="166"/>
      <c r="J124" s="166"/>
      <c r="K124" s="166"/>
      <c r="L124" s="166"/>
      <c r="M124" s="166"/>
    </row>
    <row r="125" ht="13.65" customHeight="1">
      <c r="A125" s="166"/>
      <c r="B125" s="166"/>
      <c r="C125" s="166"/>
      <c r="D125" s="166"/>
      <c r="E125" s="166"/>
      <c r="F125" s="166"/>
      <c r="G125" s="166"/>
      <c r="H125" s="166"/>
      <c r="I125" s="166"/>
      <c r="J125" s="166"/>
      <c r="K125" s="166"/>
      <c r="L125" s="166"/>
      <c r="M125" s="166"/>
    </row>
    <row r="126" ht="13.8" customHeight="1">
      <c r="A126" s="179"/>
      <c r="B126" s="166"/>
      <c r="C126" s="166"/>
      <c r="D126" s="166"/>
      <c r="E126" s="166"/>
      <c r="F126" s="166"/>
      <c r="G126" s="166"/>
      <c r="H126" s="166"/>
      <c r="I126" s="166"/>
      <c r="J126" s="166"/>
      <c r="K126" s="166"/>
      <c r="L126" s="166"/>
      <c r="M126" s="166"/>
    </row>
    <row r="127" ht="13.8" customHeight="1">
      <c r="A127" s="179"/>
      <c r="B127" s="166"/>
      <c r="C127" s="166"/>
      <c r="D127" s="166"/>
      <c r="E127" s="166"/>
      <c r="F127" s="166"/>
      <c r="G127" s="166"/>
      <c r="H127" s="166"/>
      <c r="I127" s="166"/>
      <c r="J127" s="166"/>
      <c r="K127" s="166"/>
      <c r="L127" s="166"/>
      <c r="M127" s="166"/>
    </row>
    <row r="128" ht="13.8" customHeight="1">
      <c r="A128" s="179"/>
      <c r="B128" s="166"/>
      <c r="C128" s="166"/>
      <c r="D128" s="166"/>
      <c r="E128" s="166"/>
      <c r="F128" s="166"/>
      <c r="G128" s="166"/>
      <c r="H128" s="166"/>
      <c r="I128" s="166"/>
      <c r="J128" s="166"/>
      <c r="K128" s="166"/>
      <c r="L128" s="166"/>
      <c r="M128" s="166"/>
    </row>
    <row r="129" ht="13.8" customHeight="1">
      <c r="A129" s="179"/>
      <c r="B129" s="166"/>
      <c r="C129" s="166"/>
      <c r="D129" s="166"/>
      <c r="E129" s="166"/>
      <c r="F129" s="166"/>
      <c r="G129" s="166"/>
      <c r="H129" s="166"/>
      <c r="I129" s="166"/>
      <c r="J129" s="166"/>
      <c r="K129" s="166"/>
      <c r="L129" s="166"/>
      <c r="M129" s="166"/>
    </row>
    <row r="130" ht="13.8" customHeight="1">
      <c r="A130" s="179"/>
      <c r="B130" s="166"/>
      <c r="C130" s="166"/>
      <c r="D130" s="166"/>
      <c r="E130" s="166"/>
      <c r="F130" s="166"/>
      <c r="G130" s="166"/>
      <c r="H130" s="166"/>
      <c r="I130" s="166"/>
      <c r="J130" s="166"/>
      <c r="K130" s="166"/>
      <c r="L130" s="166"/>
      <c r="M130" s="166"/>
    </row>
    <row r="131" ht="13.8" customHeight="1">
      <c r="A131" s="179"/>
      <c r="B131" s="166"/>
      <c r="C131" s="166"/>
      <c r="D131" s="166"/>
      <c r="E131" s="166"/>
      <c r="F131" s="166"/>
      <c r="G131" s="166"/>
      <c r="H131" s="166"/>
      <c r="I131" s="166"/>
      <c r="J131" s="166"/>
      <c r="K131" s="166"/>
      <c r="L131" s="166"/>
      <c r="M131" s="166"/>
    </row>
    <row r="132" ht="13.8" customHeight="1">
      <c r="A132" s="179"/>
      <c r="B132" s="166"/>
      <c r="C132" s="166"/>
      <c r="D132" s="166"/>
      <c r="E132" s="166"/>
      <c r="F132" s="166"/>
      <c r="G132" s="166"/>
      <c r="H132" s="166"/>
      <c r="I132" s="166"/>
      <c r="J132" s="166"/>
      <c r="K132" s="166"/>
      <c r="L132" s="166"/>
      <c r="M132" s="166"/>
    </row>
    <row r="133" ht="13.8" customHeight="1">
      <c r="A133" s="179"/>
      <c r="B133" s="166"/>
      <c r="C133" s="166"/>
      <c r="D133" s="166"/>
      <c r="E133" s="166"/>
      <c r="F133" s="166"/>
      <c r="G133" s="166"/>
      <c r="H133" s="166"/>
      <c r="I133" s="166"/>
      <c r="J133" s="166"/>
      <c r="K133" s="166"/>
      <c r="L133" s="166"/>
      <c r="M133" s="166"/>
    </row>
    <row r="134" ht="13.8" customHeight="1">
      <c r="A134" s="179"/>
      <c r="B134" s="166"/>
      <c r="C134" s="166"/>
      <c r="D134" s="166"/>
      <c r="E134" s="166"/>
      <c r="F134" s="166"/>
      <c r="G134" s="166"/>
      <c r="H134" s="166"/>
      <c r="I134" s="166"/>
      <c r="J134" s="166"/>
      <c r="K134" s="166"/>
      <c r="L134" s="166"/>
      <c r="M134" s="166"/>
    </row>
    <row r="135" ht="13.8" customHeight="1">
      <c r="A135" s="179"/>
      <c r="B135" s="166"/>
      <c r="C135" s="166"/>
      <c r="D135" s="166"/>
      <c r="E135" s="166"/>
      <c r="F135" s="166"/>
      <c r="G135" s="166"/>
      <c r="H135" s="166"/>
      <c r="I135" s="166"/>
      <c r="J135" s="166"/>
      <c r="K135" s="166"/>
      <c r="L135" s="166"/>
      <c r="M135" s="166"/>
    </row>
    <row r="136" ht="13.8" customHeight="1">
      <c r="A136" s="179"/>
      <c r="B136" s="166"/>
      <c r="C136" s="166"/>
      <c r="D136" s="166"/>
      <c r="E136" s="166"/>
      <c r="F136" s="166"/>
      <c r="G136" s="166"/>
      <c r="H136" s="166"/>
      <c r="I136" s="166"/>
      <c r="J136" s="166"/>
      <c r="K136" s="166"/>
      <c r="L136" s="166"/>
      <c r="M136" s="166"/>
    </row>
    <row r="137" ht="13.8" customHeight="1">
      <c r="A137" s="179"/>
      <c r="B137" s="166"/>
      <c r="C137" s="166"/>
      <c r="D137" s="166"/>
      <c r="E137" s="166"/>
      <c r="F137" s="166"/>
      <c r="G137" s="166"/>
      <c r="H137" s="166"/>
      <c r="I137" s="166"/>
      <c r="J137" s="166"/>
      <c r="K137" s="166"/>
      <c r="L137" s="166"/>
      <c r="M137" s="166"/>
    </row>
    <row r="138" ht="13.8" customHeight="1">
      <c r="A138" s="179"/>
      <c r="B138" s="166"/>
      <c r="C138" s="166"/>
      <c r="D138" s="166"/>
      <c r="E138" s="166"/>
      <c r="F138" s="166"/>
      <c r="G138" s="166"/>
      <c r="H138" s="166"/>
      <c r="I138" s="166"/>
      <c r="J138" s="166"/>
      <c r="K138" s="166"/>
      <c r="L138" s="166"/>
      <c r="M138" s="166"/>
    </row>
    <row r="139" ht="13.65" customHeight="1">
      <c r="A139" s="182"/>
      <c r="B139" s="166"/>
      <c r="C139" s="166"/>
      <c r="D139" s="166"/>
      <c r="E139" s="166"/>
      <c r="F139" s="166"/>
      <c r="G139" s="166"/>
      <c r="H139" s="166"/>
      <c r="I139" s="166"/>
      <c r="J139" s="166"/>
      <c r="K139" s="166"/>
      <c r="L139" s="166"/>
      <c r="M139" s="166"/>
    </row>
    <row r="140" ht="13.65" customHeight="1">
      <c r="A140" s="166"/>
      <c r="B140" s="166"/>
      <c r="C140" s="166"/>
      <c r="D140" s="166"/>
      <c r="E140" s="166"/>
      <c r="F140" s="166"/>
      <c r="G140" s="166"/>
      <c r="H140" s="166"/>
      <c r="I140" s="166"/>
      <c r="J140" s="166"/>
      <c r="K140" s="166"/>
      <c r="L140" s="166"/>
      <c r="M140" s="166"/>
    </row>
    <row r="141" ht="13.8" customHeight="1">
      <c r="A141" s="179"/>
      <c r="B141" s="166"/>
      <c r="C141" s="166"/>
      <c r="D141" s="166"/>
      <c r="E141" s="166"/>
      <c r="F141" s="166"/>
      <c r="G141" s="166"/>
      <c r="H141" s="166"/>
      <c r="I141" s="166"/>
      <c r="J141" s="166"/>
      <c r="K141" s="166"/>
      <c r="L141" s="166"/>
      <c r="M141" s="166"/>
    </row>
    <row r="142" ht="13.65" customHeight="1">
      <c r="A142" s="166"/>
      <c r="B142" s="166"/>
      <c r="C142" s="166"/>
      <c r="D142" s="166"/>
      <c r="E142" s="166"/>
      <c r="F142" s="166"/>
      <c r="G142" s="166"/>
      <c r="H142" s="166"/>
      <c r="I142" s="166"/>
      <c r="J142" s="166"/>
      <c r="K142" s="166"/>
      <c r="L142" s="166"/>
      <c r="M142" s="166"/>
    </row>
    <row r="143" ht="13.65" customHeight="1">
      <c r="A143" s="166"/>
      <c r="B143" s="166"/>
      <c r="C143" s="166"/>
      <c r="D143" s="166"/>
      <c r="E143" s="166"/>
      <c r="F143" s="166"/>
      <c r="G143" s="166"/>
      <c r="H143" s="166"/>
      <c r="I143" s="166"/>
      <c r="J143" s="166"/>
      <c r="K143" s="166"/>
      <c r="L143" s="166"/>
      <c r="M143" s="166"/>
    </row>
    <row r="144" ht="13.65" customHeight="1">
      <c r="A144" s="166"/>
      <c r="B144" s="166"/>
      <c r="C144" s="166"/>
      <c r="D144" s="166"/>
      <c r="E144" s="166"/>
      <c r="F144" s="166"/>
      <c r="G144" s="166"/>
      <c r="H144" s="166"/>
      <c r="I144" s="166"/>
      <c r="J144" s="166"/>
      <c r="K144" s="166"/>
      <c r="L144" s="166"/>
      <c r="M144" s="166"/>
    </row>
    <row r="145" ht="13.65" customHeight="1">
      <c r="A145" s="166"/>
      <c r="B145" s="166"/>
      <c r="C145" s="166"/>
      <c r="D145" s="166"/>
      <c r="E145" s="166"/>
      <c r="F145" s="166"/>
      <c r="G145" s="166"/>
      <c r="H145" s="166"/>
      <c r="I145" s="166"/>
      <c r="J145" s="166"/>
      <c r="K145" s="166"/>
      <c r="L145" s="166"/>
      <c r="M145" s="166"/>
    </row>
    <row r="146" ht="13.65" customHeight="1">
      <c r="A146" s="166"/>
      <c r="B146" s="166"/>
      <c r="C146" s="166"/>
      <c r="D146" s="166"/>
      <c r="E146" s="166"/>
      <c r="F146" s="166"/>
      <c r="G146" s="166"/>
      <c r="H146" s="166"/>
      <c r="I146" s="166"/>
      <c r="J146" s="166"/>
      <c r="K146" s="166"/>
      <c r="L146" s="166"/>
      <c r="M146" s="166"/>
    </row>
    <row r="147" ht="13.65" customHeight="1">
      <c r="A147" s="166"/>
      <c r="B147" s="166"/>
      <c r="C147" s="166"/>
      <c r="D147" s="166"/>
      <c r="E147" s="166"/>
      <c r="F147" s="166"/>
      <c r="G147" s="166"/>
      <c r="H147" s="166"/>
      <c r="I147" s="166"/>
      <c r="J147" s="166"/>
      <c r="K147" s="166"/>
      <c r="L147" s="166"/>
      <c r="M147" s="166"/>
    </row>
    <row r="148" ht="13.65" customHeight="1">
      <c r="A148" s="166"/>
      <c r="B148" s="166"/>
      <c r="C148" s="166"/>
      <c r="D148" s="166"/>
      <c r="E148" s="166"/>
      <c r="F148" s="166"/>
      <c r="G148" s="166"/>
      <c r="H148" s="166"/>
      <c r="I148" s="166"/>
      <c r="J148" s="166"/>
      <c r="K148" s="166"/>
      <c r="L148" s="166"/>
      <c r="M148" s="166"/>
    </row>
    <row r="149" ht="13.65" customHeight="1">
      <c r="A149" s="166"/>
      <c r="B149" s="166"/>
      <c r="C149" s="166"/>
      <c r="D149" s="166"/>
      <c r="E149" s="166"/>
      <c r="F149" s="166"/>
      <c r="G149" s="166"/>
      <c r="H149" s="166"/>
      <c r="I149" s="166"/>
      <c r="J149" s="166"/>
      <c r="K149" s="166"/>
      <c r="L149" s="166"/>
      <c r="M149" s="166"/>
    </row>
    <row r="150" ht="13.65" customHeight="1">
      <c r="A150" s="166"/>
      <c r="B150" s="166"/>
      <c r="C150" s="166"/>
      <c r="D150" s="166"/>
      <c r="E150" s="166"/>
      <c r="F150" s="166"/>
      <c r="G150" s="166"/>
      <c r="H150" s="166"/>
      <c r="I150" s="166"/>
      <c r="J150" s="166"/>
      <c r="K150" s="166"/>
      <c r="L150" s="166"/>
      <c r="M150" s="166"/>
    </row>
    <row r="151" ht="13.65" customHeight="1">
      <c r="A151" s="166"/>
      <c r="B151" s="166"/>
      <c r="C151" s="166"/>
      <c r="D151" s="166"/>
      <c r="E151" s="166"/>
      <c r="F151" s="166"/>
      <c r="G151" s="166"/>
      <c r="H151" s="166"/>
      <c r="I151" s="166"/>
      <c r="J151" s="166"/>
      <c r="K151" s="166"/>
      <c r="L151" s="166"/>
      <c r="M151" s="166"/>
    </row>
    <row r="152" ht="13.65" customHeight="1">
      <c r="A152" s="166"/>
      <c r="B152" s="166"/>
      <c r="C152" s="166"/>
      <c r="D152" s="166"/>
      <c r="E152" s="166"/>
      <c r="F152" s="166"/>
      <c r="G152" s="166"/>
      <c r="H152" s="166"/>
      <c r="I152" s="166"/>
      <c r="J152" s="166"/>
      <c r="K152" s="166"/>
      <c r="L152" s="166"/>
      <c r="M152" s="166"/>
    </row>
    <row r="153" ht="13.65" customHeight="1">
      <c r="A153" s="166"/>
      <c r="B153" s="166"/>
      <c r="C153" s="166"/>
      <c r="D153" s="166"/>
      <c r="E153" s="166"/>
      <c r="F153" s="166"/>
      <c r="G153" s="166"/>
      <c r="H153" s="166"/>
      <c r="I153" s="166"/>
      <c r="J153" s="166"/>
      <c r="K153" s="166"/>
      <c r="L153" s="166"/>
      <c r="M153" s="166"/>
    </row>
    <row r="154" ht="13.65" customHeight="1">
      <c r="A154" s="166"/>
      <c r="B154" s="166"/>
      <c r="C154" s="166"/>
      <c r="D154" s="166"/>
      <c r="E154" s="166"/>
      <c r="F154" s="166"/>
      <c r="G154" s="166"/>
      <c r="H154" s="166"/>
      <c r="I154" s="166"/>
      <c r="J154" s="166"/>
      <c r="K154" s="166"/>
      <c r="L154" s="166"/>
      <c r="M154" s="166"/>
    </row>
    <row r="155" ht="13.65" customHeight="1">
      <c r="A155" s="166"/>
      <c r="B155" s="166"/>
      <c r="C155" s="166"/>
      <c r="D155" s="166"/>
      <c r="E155" s="166"/>
      <c r="F155" s="166"/>
      <c r="G155" s="166"/>
      <c r="H155" s="166"/>
      <c r="I155" s="166"/>
      <c r="J155" s="166"/>
      <c r="K155" s="166"/>
      <c r="L155" s="166"/>
      <c r="M155" s="166"/>
    </row>
    <row r="156" ht="13.65" customHeight="1">
      <c r="A156" s="166"/>
      <c r="B156" s="166"/>
      <c r="C156" s="166"/>
      <c r="D156" s="166"/>
      <c r="E156" s="166"/>
      <c r="F156" s="166"/>
      <c r="G156" s="166"/>
      <c r="H156" s="166"/>
      <c r="I156" s="166"/>
      <c r="J156" s="166"/>
      <c r="K156" s="166"/>
      <c r="L156" s="166"/>
      <c r="M156" s="166"/>
    </row>
    <row r="157" ht="13.65" customHeight="1">
      <c r="A157" s="166"/>
      <c r="B157" s="166"/>
      <c r="C157" s="166"/>
      <c r="D157" s="166"/>
      <c r="E157" s="166"/>
      <c r="F157" s="166"/>
      <c r="G157" s="166"/>
      <c r="H157" s="166"/>
      <c r="I157" s="166"/>
      <c r="J157" s="166"/>
      <c r="K157" s="166"/>
      <c r="L157" s="166"/>
      <c r="M157" s="166"/>
    </row>
    <row r="158" ht="13.65" customHeight="1">
      <c r="A158" s="166"/>
      <c r="B158" s="166"/>
      <c r="C158" s="166"/>
      <c r="D158" s="166"/>
      <c r="E158" s="166"/>
      <c r="F158" s="166"/>
      <c r="G158" s="166"/>
      <c r="H158" s="166"/>
      <c r="I158" s="166"/>
      <c r="J158" s="166"/>
      <c r="K158" s="166"/>
      <c r="L158" s="166"/>
      <c r="M158" s="166"/>
    </row>
    <row r="159" ht="13.65" customHeight="1">
      <c r="A159" s="166"/>
      <c r="B159" s="166"/>
      <c r="C159" s="166"/>
      <c r="D159" s="166"/>
      <c r="E159" s="166"/>
      <c r="F159" s="166"/>
      <c r="G159" s="166"/>
      <c r="H159" s="166"/>
      <c r="I159" s="166"/>
      <c r="J159" s="166"/>
      <c r="K159" s="166"/>
      <c r="L159" s="166"/>
      <c r="M159" s="166"/>
    </row>
    <row r="160" ht="13.65" customHeight="1">
      <c r="A160" s="166"/>
      <c r="B160" s="166"/>
      <c r="C160" s="166"/>
      <c r="D160" s="166"/>
      <c r="E160" s="166"/>
      <c r="F160" s="166"/>
      <c r="G160" s="166"/>
      <c r="H160" s="166"/>
      <c r="I160" s="166"/>
      <c r="J160" s="166"/>
      <c r="K160" s="166"/>
      <c r="L160" s="166"/>
      <c r="M160" s="166"/>
    </row>
    <row r="161" ht="13.65" customHeight="1">
      <c r="A161" s="166"/>
      <c r="B161" s="166"/>
      <c r="C161" s="166"/>
      <c r="D161" s="166"/>
      <c r="E161" s="166"/>
      <c r="F161" s="166"/>
      <c r="G161" s="166"/>
      <c r="H161" s="166"/>
      <c r="I161" s="166"/>
      <c r="J161" s="166"/>
      <c r="K161" s="166"/>
      <c r="L161" s="166"/>
      <c r="M161" s="166"/>
    </row>
    <row r="162" ht="13.65" customHeight="1">
      <c r="A162" s="166"/>
      <c r="B162" s="166"/>
      <c r="C162" s="166"/>
      <c r="D162" s="166"/>
      <c r="E162" s="166"/>
      <c r="F162" s="166"/>
      <c r="G162" s="166"/>
      <c r="H162" s="166"/>
      <c r="I162" s="166"/>
      <c r="J162" s="166"/>
      <c r="K162" s="166"/>
      <c r="L162" s="166"/>
      <c r="M162" s="166"/>
    </row>
    <row r="163" ht="13.65" customHeight="1">
      <c r="A163" s="166"/>
      <c r="B163" s="166"/>
      <c r="C163" s="166"/>
      <c r="D163" s="166"/>
      <c r="E163" s="166"/>
      <c r="F163" s="166"/>
      <c r="G163" s="166"/>
      <c r="H163" s="166"/>
      <c r="I163" s="166"/>
      <c r="J163" s="166"/>
      <c r="K163" s="166"/>
      <c r="L163" s="166"/>
      <c r="M163" s="166"/>
    </row>
    <row r="164" ht="13.65" customHeight="1">
      <c r="A164" s="166"/>
      <c r="B164" s="166"/>
      <c r="C164" s="166"/>
      <c r="D164" s="166"/>
      <c r="E164" s="166"/>
      <c r="F164" s="166"/>
      <c r="G164" s="166"/>
      <c r="H164" s="166"/>
      <c r="I164" s="166"/>
      <c r="J164" s="166"/>
      <c r="K164" s="166"/>
      <c r="L164" s="166"/>
      <c r="M164" s="166"/>
    </row>
    <row r="165" ht="13.65" customHeight="1">
      <c r="A165" s="166"/>
      <c r="B165" s="166"/>
      <c r="C165" s="166"/>
      <c r="D165" s="166"/>
      <c r="E165" s="166"/>
      <c r="F165" s="166"/>
      <c r="G165" s="166"/>
      <c r="H165" s="166"/>
      <c r="I165" s="166"/>
      <c r="J165" s="166"/>
      <c r="K165" s="166"/>
      <c r="L165" s="166"/>
      <c r="M165" s="166"/>
    </row>
    <row r="166" ht="13.65" customHeight="1">
      <c r="A166" s="166"/>
      <c r="B166" s="166"/>
      <c r="C166" s="166"/>
      <c r="D166" s="166"/>
      <c r="E166" s="166"/>
      <c r="F166" s="166"/>
      <c r="G166" s="166"/>
      <c r="H166" s="166"/>
      <c r="I166" s="166"/>
      <c r="J166" s="166"/>
      <c r="K166" s="166"/>
      <c r="L166" s="166"/>
      <c r="M166" s="166"/>
    </row>
    <row r="167" ht="13.65" customHeight="1">
      <c r="A167" s="166"/>
      <c r="B167" s="166"/>
      <c r="C167" s="166"/>
      <c r="D167" s="166"/>
      <c r="E167" s="166"/>
      <c r="F167" s="166"/>
      <c r="G167" s="166"/>
      <c r="H167" s="166"/>
      <c r="I167" s="166"/>
      <c r="J167" s="166"/>
      <c r="K167" s="166"/>
      <c r="L167" s="166"/>
      <c r="M167" s="166"/>
    </row>
    <row r="168" ht="13.65" customHeight="1">
      <c r="A168" s="166"/>
      <c r="B168" s="166"/>
      <c r="C168" s="166"/>
      <c r="D168" s="166"/>
      <c r="E168" s="166"/>
      <c r="F168" s="166"/>
      <c r="G168" s="166"/>
      <c r="H168" s="166"/>
      <c r="I168" s="166"/>
      <c r="J168" s="166"/>
      <c r="K168" s="166"/>
      <c r="L168" s="166"/>
      <c r="M168" s="166"/>
    </row>
    <row r="169" ht="13.65" customHeight="1">
      <c r="A169" s="166"/>
      <c r="B169" s="166"/>
      <c r="C169" s="166"/>
      <c r="D169" s="166"/>
      <c r="E169" s="166"/>
      <c r="F169" s="166"/>
      <c r="G169" s="166"/>
      <c r="H169" s="166"/>
      <c r="I169" s="166"/>
      <c r="J169" s="166"/>
      <c r="K169" s="166"/>
      <c r="L169" s="166"/>
      <c r="M169" s="166"/>
    </row>
    <row r="170" ht="13.65" customHeight="1">
      <c r="A170" s="166"/>
      <c r="B170" s="166"/>
      <c r="C170" s="166"/>
      <c r="D170" s="166"/>
      <c r="E170" s="166"/>
      <c r="F170" s="166"/>
      <c r="G170" s="166"/>
      <c r="H170" s="166"/>
      <c r="I170" s="166"/>
      <c r="J170" s="166"/>
      <c r="K170" s="166"/>
      <c r="L170" s="166"/>
      <c r="M170" s="166"/>
    </row>
    <row r="171" ht="13.65" customHeight="1">
      <c r="A171" s="166"/>
      <c r="B171" s="166"/>
      <c r="C171" s="166"/>
      <c r="D171" s="166"/>
      <c r="E171" s="166"/>
      <c r="F171" s="166"/>
      <c r="G171" s="166"/>
      <c r="H171" s="166"/>
      <c r="I171" s="166"/>
      <c r="J171" s="166"/>
      <c r="K171" s="166"/>
      <c r="L171" s="166"/>
      <c r="M171" s="166"/>
    </row>
    <row r="172" ht="13.65" customHeight="1">
      <c r="A172" s="166"/>
      <c r="B172" s="166"/>
      <c r="C172" s="166"/>
      <c r="D172" s="166"/>
      <c r="E172" s="166"/>
      <c r="F172" s="166"/>
      <c r="G172" s="166"/>
      <c r="H172" s="166"/>
      <c r="I172" s="166"/>
      <c r="J172" s="166"/>
      <c r="K172" s="166"/>
      <c r="L172" s="166"/>
      <c r="M172" s="166"/>
    </row>
    <row r="173" ht="13.65" customHeight="1">
      <c r="A173" s="166"/>
      <c r="B173" s="166"/>
      <c r="C173" s="166"/>
      <c r="D173" s="166"/>
      <c r="E173" s="166"/>
      <c r="F173" s="166"/>
      <c r="G173" s="166"/>
      <c r="H173" s="166"/>
      <c r="I173" s="166"/>
      <c r="J173" s="166"/>
      <c r="K173" s="166"/>
      <c r="L173" s="166"/>
      <c r="M173" s="166"/>
    </row>
    <row r="174" ht="13.65" customHeight="1">
      <c r="A174" s="166"/>
      <c r="B174" s="166"/>
      <c r="C174" s="166"/>
      <c r="D174" s="166"/>
      <c r="E174" s="166"/>
      <c r="F174" s="166"/>
      <c r="G174" s="166"/>
      <c r="H174" s="166"/>
      <c r="I174" s="166"/>
      <c r="J174" s="166"/>
      <c r="K174" s="166"/>
      <c r="L174" s="166"/>
      <c r="M174" s="166"/>
    </row>
    <row r="175" ht="13.65" customHeight="1">
      <c r="A175" s="166"/>
      <c r="B175" s="166"/>
      <c r="C175" s="166"/>
      <c r="D175" s="166"/>
      <c r="E175" s="166"/>
      <c r="F175" s="166"/>
      <c r="G175" s="166"/>
      <c r="H175" s="166"/>
      <c r="I175" s="166"/>
      <c r="J175" s="166"/>
      <c r="K175" s="166"/>
      <c r="L175" s="166"/>
      <c r="M175" s="166"/>
    </row>
    <row r="176" ht="13.65" customHeight="1">
      <c r="A176" s="166"/>
      <c r="B176" s="166"/>
      <c r="C176" s="166"/>
      <c r="D176" s="166"/>
      <c r="E176" s="166"/>
      <c r="F176" s="166"/>
      <c r="G176" s="166"/>
      <c r="H176" s="166"/>
      <c r="I176" s="166"/>
      <c r="J176" s="166"/>
      <c r="K176" s="166"/>
      <c r="L176" s="166"/>
      <c r="M176" s="166"/>
    </row>
    <row r="177" ht="13.65" customHeight="1">
      <c r="A177" s="166"/>
      <c r="B177" s="166"/>
      <c r="C177" s="166"/>
      <c r="D177" s="166"/>
      <c r="E177" s="166"/>
      <c r="F177" s="166"/>
      <c r="G177" s="166"/>
      <c r="H177" s="166"/>
      <c r="I177" s="166"/>
      <c r="J177" s="166"/>
      <c r="K177" s="166"/>
      <c r="L177" s="166"/>
      <c r="M177" s="166"/>
    </row>
    <row r="178" ht="13.65" customHeight="1">
      <c r="A178" s="166"/>
      <c r="B178" s="166"/>
      <c r="C178" s="166"/>
      <c r="D178" s="166"/>
      <c r="E178" s="166"/>
      <c r="F178" s="166"/>
      <c r="G178" s="166"/>
      <c r="H178" s="166"/>
      <c r="I178" s="166"/>
      <c r="J178" s="166"/>
      <c r="K178" s="166"/>
      <c r="L178" s="166"/>
      <c r="M178" s="166"/>
    </row>
    <row r="179" ht="13.65" customHeight="1">
      <c r="A179" s="166"/>
      <c r="B179" s="166"/>
      <c r="C179" s="166"/>
      <c r="D179" s="166"/>
      <c r="E179" s="166"/>
      <c r="F179" s="166"/>
      <c r="G179" s="166"/>
      <c r="H179" s="166"/>
      <c r="I179" s="166"/>
      <c r="J179" s="166"/>
      <c r="K179" s="166"/>
      <c r="L179" s="166"/>
      <c r="M179" s="166"/>
    </row>
    <row r="180" ht="13.65" customHeight="1">
      <c r="A180" s="166"/>
      <c r="B180" s="166"/>
      <c r="C180" s="166"/>
      <c r="D180" s="166"/>
      <c r="E180" s="166"/>
      <c r="F180" s="166"/>
      <c r="G180" s="166"/>
      <c r="H180" s="166"/>
      <c r="I180" s="166"/>
      <c r="J180" s="166"/>
      <c r="K180" s="166"/>
      <c r="L180" s="166"/>
      <c r="M180" s="166"/>
    </row>
    <row r="181" ht="13.65" customHeight="1">
      <c r="A181" s="166"/>
      <c r="B181" s="166"/>
      <c r="C181" s="166"/>
      <c r="D181" s="166"/>
      <c r="E181" s="166"/>
      <c r="F181" s="166"/>
      <c r="G181" s="166"/>
      <c r="H181" s="166"/>
      <c r="I181" s="166"/>
      <c r="J181" s="166"/>
      <c r="K181" s="166"/>
      <c r="L181" s="166"/>
      <c r="M181" s="166"/>
    </row>
    <row r="182" ht="13.65" customHeight="1">
      <c r="A182" s="166"/>
      <c r="B182" s="166"/>
      <c r="C182" s="166"/>
      <c r="D182" s="166"/>
      <c r="E182" s="166"/>
      <c r="F182" s="166"/>
      <c r="G182" s="166"/>
      <c r="H182" s="166"/>
      <c r="I182" s="166"/>
      <c r="J182" s="166"/>
      <c r="K182" s="166"/>
      <c r="L182" s="166"/>
      <c r="M182" s="166"/>
    </row>
    <row r="183" ht="13.65" customHeight="1">
      <c r="A183" s="166"/>
      <c r="B183" s="166"/>
      <c r="C183" s="166"/>
      <c r="D183" s="166"/>
      <c r="E183" s="166"/>
      <c r="F183" s="166"/>
      <c r="G183" s="166"/>
      <c r="H183" s="166"/>
      <c r="I183" s="166"/>
      <c r="J183" s="166"/>
      <c r="K183" s="166"/>
      <c r="L183" s="166"/>
      <c r="M183" s="166"/>
    </row>
    <row r="184" ht="13.65" customHeight="1">
      <c r="A184" s="166"/>
      <c r="B184" s="166"/>
      <c r="C184" s="166"/>
      <c r="D184" s="166"/>
      <c r="E184" s="166"/>
      <c r="F184" s="166"/>
      <c r="G184" s="166"/>
      <c r="H184" s="166"/>
      <c r="I184" s="166"/>
      <c r="J184" s="166"/>
      <c r="K184" s="166"/>
      <c r="L184" s="166"/>
      <c r="M184" s="166"/>
    </row>
    <row r="185" ht="13.65" customHeight="1">
      <c r="A185" s="166"/>
      <c r="B185" s="166"/>
      <c r="C185" s="166"/>
      <c r="D185" s="166"/>
      <c r="E185" s="166"/>
      <c r="F185" s="166"/>
      <c r="G185" s="166"/>
      <c r="H185" s="166"/>
      <c r="I185" s="166"/>
      <c r="J185" s="166"/>
      <c r="K185" s="166"/>
      <c r="L185" s="166"/>
      <c r="M185" s="166"/>
    </row>
    <row r="186" ht="13.65" customHeight="1">
      <c r="A186" s="166"/>
      <c r="B186" s="166"/>
      <c r="C186" s="166"/>
      <c r="D186" s="166"/>
      <c r="E186" s="166"/>
      <c r="F186" s="166"/>
      <c r="G186" s="166"/>
      <c r="H186" s="166"/>
      <c r="I186" s="166"/>
      <c r="J186" s="166"/>
      <c r="K186" s="166"/>
      <c r="L186" s="166"/>
      <c r="M186" s="166"/>
    </row>
    <row r="187" ht="13.65" customHeight="1">
      <c r="A187" s="166"/>
      <c r="B187" s="166"/>
      <c r="C187" s="166"/>
      <c r="D187" s="166"/>
      <c r="E187" s="166"/>
      <c r="F187" s="166"/>
      <c r="G187" s="166"/>
      <c r="H187" s="166"/>
      <c r="I187" s="166"/>
      <c r="J187" s="166"/>
      <c r="K187" s="166"/>
      <c r="L187" s="166"/>
      <c r="M187" s="166"/>
    </row>
    <row r="188" ht="13.65" customHeight="1">
      <c r="A188" s="166"/>
      <c r="B188" s="166"/>
      <c r="C188" s="166"/>
      <c r="D188" s="166"/>
      <c r="E188" s="166"/>
      <c r="F188" s="166"/>
      <c r="G188" s="166"/>
      <c r="H188" s="166"/>
      <c r="I188" s="166"/>
      <c r="J188" s="166"/>
      <c r="K188" s="166"/>
      <c r="L188" s="166"/>
      <c r="M188" s="166"/>
    </row>
    <row r="189" ht="13.65" customHeight="1">
      <c r="A189" s="166"/>
      <c r="B189" s="166"/>
      <c r="C189" s="166"/>
      <c r="D189" s="166"/>
      <c r="E189" s="166"/>
      <c r="F189" s="166"/>
      <c r="G189" s="166"/>
      <c r="H189" s="166"/>
      <c r="I189" s="166"/>
      <c r="J189" s="166"/>
      <c r="K189" s="166"/>
      <c r="L189" s="166"/>
      <c r="M189" s="166"/>
    </row>
    <row r="190" ht="13.65" customHeight="1">
      <c r="A190" s="166"/>
      <c r="B190" s="166"/>
      <c r="C190" s="166"/>
      <c r="D190" s="166"/>
      <c r="E190" s="166"/>
      <c r="F190" s="166"/>
      <c r="G190" s="166"/>
      <c r="H190" s="166"/>
      <c r="I190" s="166"/>
      <c r="J190" s="166"/>
      <c r="K190" s="166"/>
      <c r="L190" s="166"/>
      <c r="M190" s="166"/>
    </row>
    <row r="191" ht="13.65" customHeight="1">
      <c r="A191" s="166"/>
      <c r="B191" s="166"/>
      <c r="C191" s="166"/>
      <c r="D191" s="166"/>
      <c r="E191" s="166"/>
      <c r="F191" s="166"/>
      <c r="G191" s="166"/>
      <c r="H191" s="166"/>
      <c r="I191" s="166"/>
      <c r="J191" s="166"/>
      <c r="K191" s="166"/>
      <c r="L191" s="166"/>
      <c r="M191" s="166"/>
    </row>
    <row r="192" ht="13.65" customHeight="1">
      <c r="A192" s="166"/>
      <c r="B192" s="166"/>
      <c r="C192" s="166"/>
      <c r="D192" s="166"/>
      <c r="E192" s="166"/>
      <c r="F192" s="166"/>
      <c r="G192" s="166"/>
      <c r="H192" s="166"/>
      <c r="I192" s="166"/>
      <c r="J192" s="166"/>
      <c r="K192" s="166"/>
      <c r="L192" s="166"/>
      <c r="M192" s="166"/>
    </row>
    <row r="193" ht="13.65" customHeight="1">
      <c r="A193" s="166"/>
      <c r="B193" s="166"/>
      <c r="C193" s="166"/>
      <c r="D193" s="166"/>
      <c r="E193" s="166"/>
      <c r="F193" s="166"/>
      <c r="G193" s="166"/>
      <c r="H193" s="166"/>
      <c r="I193" s="166"/>
      <c r="J193" s="166"/>
      <c r="K193" s="166"/>
      <c r="L193" s="166"/>
      <c r="M193" s="166"/>
    </row>
    <row r="194" ht="13.65" customHeight="1">
      <c r="A194" s="166"/>
      <c r="B194" s="166"/>
      <c r="C194" s="166"/>
      <c r="D194" s="166"/>
      <c r="E194" s="166"/>
      <c r="F194" s="166"/>
      <c r="G194" s="166"/>
      <c r="H194" s="166"/>
      <c r="I194" s="166"/>
      <c r="J194" s="166"/>
      <c r="K194" s="166"/>
      <c r="L194" s="166"/>
      <c r="M194" s="166"/>
    </row>
    <row r="195" ht="13.65" customHeight="1">
      <c r="A195" s="166"/>
      <c r="B195" s="166"/>
      <c r="C195" s="166"/>
      <c r="D195" s="166"/>
      <c r="E195" s="166"/>
      <c r="F195" s="166"/>
      <c r="G195" s="166"/>
      <c r="H195" s="166"/>
      <c r="I195" s="166"/>
      <c r="J195" s="166"/>
      <c r="K195" s="166"/>
      <c r="L195" s="166"/>
      <c r="M195" s="166"/>
    </row>
    <row r="196" ht="13.65" customHeight="1">
      <c r="A196" s="166"/>
      <c r="B196" s="166"/>
      <c r="C196" s="166"/>
      <c r="D196" s="166"/>
      <c r="E196" s="166"/>
      <c r="F196" s="166"/>
      <c r="G196" s="166"/>
      <c r="H196" s="166"/>
      <c r="I196" s="166"/>
      <c r="J196" s="166"/>
      <c r="K196" s="166"/>
      <c r="L196" s="166"/>
      <c r="M196" s="166"/>
    </row>
    <row r="197" ht="13.65" customHeight="1">
      <c r="A197" s="166"/>
      <c r="B197" s="166"/>
      <c r="C197" s="166"/>
      <c r="D197" s="166"/>
      <c r="E197" s="166"/>
      <c r="F197" s="166"/>
      <c r="G197" s="166"/>
      <c r="H197" s="166"/>
      <c r="I197" s="166"/>
      <c r="J197" s="166"/>
      <c r="K197" s="166"/>
      <c r="L197" s="166"/>
      <c r="M197" s="166"/>
    </row>
    <row r="198" ht="13.65" customHeight="1">
      <c r="A198" s="166"/>
      <c r="B198" s="166"/>
      <c r="C198" s="166"/>
      <c r="D198" s="166"/>
      <c r="E198" s="166"/>
      <c r="F198" s="166"/>
      <c r="G198" s="166"/>
      <c r="H198" s="166"/>
      <c r="I198" s="166"/>
      <c r="J198" s="166"/>
      <c r="K198" s="166"/>
      <c r="L198" s="166"/>
      <c r="M198" s="166"/>
    </row>
    <row r="199" ht="13.65" customHeight="1">
      <c r="A199" s="166"/>
      <c r="B199" s="166"/>
      <c r="C199" s="166"/>
      <c r="D199" s="166"/>
      <c r="E199" s="166"/>
      <c r="F199" s="166"/>
      <c r="G199" s="166"/>
      <c r="H199" s="166"/>
      <c r="I199" s="166"/>
      <c r="J199" s="166"/>
      <c r="K199" s="166"/>
      <c r="L199" s="166"/>
      <c r="M199" s="166"/>
    </row>
    <row r="200" ht="13.65" customHeight="1">
      <c r="A200" s="166"/>
      <c r="B200" s="166"/>
      <c r="C200" s="166"/>
      <c r="D200" s="166"/>
      <c r="E200" s="166"/>
      <c r="F200" s="166"/>
      <c r="G200" s="166"/>
      <c r="H200" s="166"/>
      <c r="I200" s="166"/>
      <c r="J200" s="166"/>
      <c r="K200" s="166"/>
      <c r="L200" s="166"/>
      <c r="M200" s="166"/>
    </row>
    <row r="201" ht="13.65" customHeight="1">
      <c r="A201" s="166"/>
      <c r="B201" s="166"/>
      <c r="C201" s="166"/>
      <c r="D201" s="166"/>
      <c r="E201" s="166"/>
      <c r="F201" s="166"/>
      <c r="G201" s="166"/>
      <c r="H201" s="166"/>
      <c r="I201" s="166"/>
      <c r="J201" s="166"/>
      <c r="K201" s="166"/>
      <c r="L201" s="166"/>
      <c r="M201" s="166"/>
    </row>
    <row r="202" ht="13.65" customHeight="1">
      <c r="A202" s="166"/>
      <c r="B202" s="166"/>
      <c r="C202" s="166"/>
      <c r="D202" s="166"/>
      <c r="E202" s="166"/>
      <c r="F202" s="166"/>
      <c r="G202" s="166"/>
      <c r="H202" s="166"/>
      <c r="I202" s="166"/>
      <c r="J202" s="166"/>
      <c r="K202" s="166"/>
      <c r="L202" s="166"/>
      <c r="M202" s="166"/>
    </row>
    <row r="203" ht="13.65" customHeight="1">
      <c r="A203" s="166"/>
      <c r="B203" s="166"/>
      <c r="C203" s="166"/>
      <c r="D203" s="166"/>
      <c r="E203" s="166"/>
      <c r="F203" s="166"/>
      <c r="G203" s="166"/>
      <c r="H203" s="166"/>
      <c r="I203" s="166"/>
      <c r="J203" s="166"/>
      <c r="K203" s="166"/>
      <c r="L203" s="166"/>
      <c r="M203" s="166"/>
    </row>
    <row r="204" ht="13.65" customHeight="1">
      <c r="A204" s="166"/>
      <c r="B204" s="166"/>
      <c r="C204" s="166"/>
      <c r="D204" s="166"/>
      <c r="E204" s="166"/>
      <c r="F204" s="166"/>
      <c r="G204" s="166"/>
      <c r="H204" s="166"/>
      <c r="I204" s="166"/>
      <c r="J204" s="166"/>
      <c r="K204" s="166"/>
      <c r="L204" s="166"/>
      <c r="M204" s="166"/>
    </row>
    <row r="205" ht="13.65" customHeight="1">
      <c r="A205" s="166"/>
      <c r="B205" s="166"/>
      <c r="C205" s="166"/>
      <c r="D205" s="166"/>
      <c r="E205" s="166"/>
      <c r="F205" s="166"/>
      <c r="G205" s="166"/>
      <c r="H205" s="166"/>
      <c r="I205" s="166"/>
      <c r="J205" s="166"/>
      <c r="K205" s="166"/>
      <c r="L205" s="166"/>
      <c r="M205" s="166"/>
    </row>
    <row r="206" ht="13.65" customHeight="1">
      <c r="A206" s="166"/>
      <c r="B206" s="166"/>
      <c r="C206" s="166"/>
      <c r="D206" s="166"/>
      <c r="E206" s="166"/>
      <c r="F206" s="166"/>
      <c r="G206" s="166"/>
      <c r="H206" s="166"/>
      <c r="I206" s="166"/>
      <c r="J206" s="166"/>
      <c r="K206" s="166"/>
      <c r="L206" s="166"/>
      <c r="M206" s="166"/>
    </row>
    <row r="207" ht="13.65" customHeight="1">
      <c r="A207" s="166"/>
      <c r="B207" s="166"/>
      <c r="C207" s="166"/>
      <c r="D207" s="166"/>
      <c r="E207" s="166"/>
      <c r="F207" s="166"/>
      <c r="G207" s="166"/>
      <c r="H207" s="166"/>
      <c r="I207" s="166"/>
      <c r="J207" s="166"/>
      <c r="K207" s="166"/>
      <c r="L207" s="166"/>
      <c r="M207" s="166"/>
    </row>
    <row r="208" ht="13.65" customHeight="1">
      <c r="A208" s="166"/>
      <c r="B208" s="166"/>
      <c r="C208" s="166"/>
      <c r="D208" s="166"/>
      <c r="E208" s="166"/>
      <c r="F208" s="166"/>
      <c r="G208" s="166"/>
      <c r="H208" s="166"/>
      <c r="I208" s="166"/>
      <c r="J208" s="166"/>
      <c r="K208" s="166"/>
      <c r="L208" s="166"/>
      <c r="M208" s="166"/>
    </row>
    <row r="209" ht="13.65" customHeight="1">
      <c r="A209" s="166"/>
      <c r="B209" s="166"/>
      <c r="C209" s="166"/>
      <c r="D209" s="166"/>
      <c r="E209" s="166"/>
      <c r="F209" s="166"/>
      <c r="G209" s="166"/>
      <c r="H209" s="166"/>
      <c r="I209" s="166"/>
      <c r="J209" s="166"/>
      <c r="K209" s="166"/>
      <c r="L209" s="166"/>
      <c r="M209" s="166"/>
    </row>
    <row r="210" ht="13.65" customHeight="1">
      <c r="A210" s="166"/>
      <c r="B210" s="166"/>
      <c r="C210" s="166"/>
      <c r="D210" s="166"/>
      <c r="E210" s="166"/>
      <c r="F210" s="166"/>
      <c r="G210" s="166"/>
      <c r="H210" s="166"/>
      <c r="I210" s="166"/>
      <c r="J210" s="166"/>
      <c r="K210" s="166"/>
      <c r="L210" s="166"/>
      <c r="M210" s="166"/>
    </row>
    <row r="211" ht="13.65" customHeight="1">
      <c r="A211" s="166"/>
      <c r="B211" s="166"/>
      <c r="C211" s="166"/>
      <c r="D211" s="166"/>
      <c r="E211" s="166"/>
      <c r="F211" s="166"/>
      <c r="G211" s="166"/>
      <c r="H211" s="166"/>
      <c r="I211" s="166"/>
      <c r="J211" s="166"/>
      <c r="K211" s="166"/>
      <c r="L211" s="166"/>
      <c r="M211" s="166"/>
    </row>
    <row r="212" ht="13.65" customHeight="1">
      <c r="A212" s="166"/>
      <c r="B212" s="166"/>
      <c r="C212" s="166"/>
      <c r="D212" s="166"/>
      <c r="E212" s="166"/>
      <c r="F212" s="166"/>
      <c r="G212" s="166"/>
      <c r="H212" s="166"/>
      <c r="I212" s="166"/>
      <c r="J212" s="166"/>
      <c r="K212" s="166"/>
      <c r="L212" s="166"/>
      <c r="M212" s="166"/>
    </row>
    <row r="213" ht="13.65" customHeight="1">
      <c r="A213" s="166"/>
      <c r="B213" s="166"/>
      <c r="C213" s="166"/>
      <c r="D213" s="166"/>
      <c r="E213" s="166"/>
      <c r="F213" s="166"/>
      <c r="G213" s="166"/>
      <c r="H213" s="166"/>
      <c r="I213" s="166"/>
      <c r="J213" s="166"/>
      <c r="K213" s="166"/>
      <c r="L213" s="166"/>
      <c r="M213" s="166"/>
    </row>
    <row r="214" ht="13.65" customHeight="1">
      <c r="A214" s="166"/>
      <c r="B214" s="166"/>
      <c r="C214" s="166"/>
      <c r="D214" s="166"/>
      <c r="E214" s="166"/>
      <c r="F214" s="166"/>
      <c r="G214" s="166"/>
      <c r="H214" s="166"/>
      <c r="I214" s="166"/>
      <c r="J214" s="166"/>
      <c r="K214" s="166"/>
      <c r="L214" s="166"/>
      <c r="M214" s="166"/>
    </row>
    <row r="215" ht="13.65" customHeight="1">
      <c r="A215" s="166"/>
      <c r="B215" s="166"/>
      <c r="C215" s="166"/>
      <c r="D215" s="166"/>
      <c r="E215" s="166"/>
      <c r="F215" s="166"/>
      <c r="G215" s="166"/>
      <c r="H215" s="166"/>
      <c r="I215" s="166"/>
      <c r="J215" s="166"/>
      <c r="K215" s="166"/>
      <c r="L215" s="166"/>
      <c r="M215" s="166"/>
    </row>
    <row r="216" ht="13.65" customHeight="1">
      <c r="A216" s="166"/>
      <c r="B216" s="166"/>
      <c r="C216" s="166"/>
      <c r="D216" s="166"/>
      <c r="E216" s="166"/>
      <c r="F216" s="166"/>
      <c r="G216" s="166"/>
      <c r="H216" s="166"/>
      <c r="I216" s="166"/>
      <c r="J216" s="166"/>
      <c r="K216" s="166"/>
      <c r="L216" s="166"/>
      <c r="M216" s="166"/>
    </row>
    <row r="217" ht="13.65" customHeight="1">
      <c r="A217" s="166"/>
      <c r="B217" s="166"/>
      <c r="C217" s="166"/>
      <c r="D217" s="166"/>
      <c r="E217" s="166"/>
      <c r="F217" s="166"/>
      <c r="G217" s="166"/>
      <c r="H217" s="166"/>
      <c r="I217" s="166"/>
      <c r="J217" s="166"/>
      <c r="K217" s="166"/>
      <c r="L217" s="166"/>
      <c r="M217" s="166"/>
    </row>
    <row r="218" ht="13.65" customHeight="1">
      <c r="A218" s="166"/>
      <c r="B218" s="166"/>
      <c r="C218" s="166"/>
      <c r="D218" s="166"/>
      <c r="E218" s="166"/>
      <c r="F218" s="166"/>
      <c r="G218" s="166"/>
      <c r="H218" s="166"/>
      <c r="I218" s="166"/>
      <c r="J218" s="166"/>
      <c r="K218" s="166"/>
      <c r="L218" s="166"/>
      <c r="M218" s="166"/>
    </row>
    <row r="219" ht="13.65" customHeight="1">
      <c r="A219" s="166"/>
      <c r="B219" s="166"/>
      <c r="C219" s="166"/>
      <c r="D219" s="166"/>
      <c r="E219" s="166"/>
      <c r="F219" s="166"/>
      <c r="G219" s="166"/>
      <c r="H219" s="166"/>
      <c r="I219" s="166"/>
      <c r="J219" s="166"/>
      <c r="K219" s="166"/>
      <c r="L219" s="166"/>
      <c r="M219" s="166"/>
    </row>
    <row r="220" ht="13.65" customHeight="1">
      <c r="A220" s="166"/>
      <c r="B220" s="166"/>
      <c r="C220" s="166"/>
      <c r="D220" s="166"/>
      <c r="E220" s="166"/>
      <c r="F220" s="166"/>
      <c r="G220" s="166"/>
      <c r="H220" s="166"/>
      <c r="I220" s="166"/>
      <c r="J220" s="166"/>
      <c r="K220" s="166"/>
      <c r="L220" s="166"/>
      <c r="M220" s="166"/>
    </row>
    <row r="221" ht="13.65" customHeight="1">
      <c r="A221" s="166"/>
      <c r="B221" s="166"/>
      <c r="C221" s="166"/>
      <c r="D221" s="166"/>
      <c r="E221" s="166"/>
      <c r="F221" s="166"/>
      <c r="G221" s="166"/>
      <c r="H221" s="166"/>
      <c r="I221" s="166"/>
      <c r="J221" s="166"/>
      <c r="K221" s="166"/>
      <c r="L221" s="166"/>
      <c r="M221" s="166"/>
    </row>
    <row r="222" ht="13.65" customHeight="1">
      <c r="A222" s="166"/>
      <c r="B222" s="166"/>
      <c r="C222" s="166"/>
      <c r="D222" s="166"/>
      <c r="E222" s="166"/>
      <c r="F222" s="166"/>
      <c r="G222" s="166"/>
      <c r="H222" s="166"/>
      <c r="I222" s="166"/>
      <c r="J222" s="166"/>
      <c r="K222" s="166"/>
      <c r="L222" s="166"/>
      <c r="M222" s="166"/>
    </row>
    <row r="223" ht="13.65" customHeight="1">
      <c r="A223" s="166"/>
      <c r="B223" s="166"/>
      <c r="C223" s="166"/>
      <c r="D223" s="166"/>
      <c r="E223" s="166"/>
      <c r="F223" s="166"/>
      <c r="G223" s="166"/>
      <c r="H223" s="166"/>
      <c r="I223" s="166"/>
      <c r="J223" s="166"/>
      <c r="K223" s="166"/>
      <c r="L223" s="166"/>
      <c r="M223" s="166"/>
    </row>
    <row r="224" ht="13.65" customHeight="1">
      <c r="A224" s="166"/>
      <c r="B224" s="166"/>
      <c r="C224" s="166"/>
      <c r="D224" s="166"/>
      <c r="E224" s="166"/>
      <c r="F224" s="166"/>
      <c r="G224" s="166"/>
      <c r="H224" s="166"/>
      <c r="I224" s="166"/>
      <c r="J224" s="166"/>
      <c r="K224" s="166"/>
      <c r="L224" s="166"/>
      <c r="M224" s="166"/>
    </row>
    <row r="225" ht="13.65" customHeight="1">
      <c r="A225" s="166"/>
      <c r="B225" s="166"/>
      <c r="C225" s="166"/>
      <c r="D225" s="166"/>
      <c r="E225" s="166"/>
      <c r="F225" s="166"/>
      <c r="G225" s="166"/>
      <c r="H225" s="166"/>
      <c r="I225" s="166"/>
      <c r="J225" s="166"/>
      <c r="K225" s="166"/>
      <c r="L225" s="166"/>
      <c r="M225" s="166"/>
    </row>
    <row r="226" ht="13.65" customHeight="1">
      <c r="A226" s="166"/>
      <c r="B226" s="166"/>
      <c r="C226" s="166"/>
      <c r="D226" s="166"/>
      <c r="E226" s="166"/>
      <c r="F226" s="166"/>
      <c r="G226" s="166"/>
      <c r="H226" s="166"/>
      <c r="I226" s="166"/>
      <c r="J226" s="166"/>
      <c r="K226" s="166"/>
      <c r="L226" s="166"/>
      <c r="M226" s="166"/>
    </row>
    <row r="227" ht="13.65" customHeight="1">
      <c r="A227" s="166"/>
      <c r="B227" s="166"/>
      <c r="C227" s="166"/>
      <c r="D227" s="166"/>
      <c r="E227" s="166"/>
      <c r="F227" s="166"/>
      <c r="G227" s="166"/>
      <c r="H227" s="166"/>
      <c r="I227" s="166"/>
      <c r="J227" s="166"/>
      <c r="K227" s="166"/>
      <c r="L227" s="166"/>
      <c r="M227" s="166"/>
    </row>
    <row r="228" ht="13.65" customHeight="1">
      <c r="A228" s="166"/>
      <c r="B228" s="166"/>
      <c r="C228" s="166"/>
      <c r="D228" s="166"/>
      <c r="E228" s="166"/>
      <c r="F228" s="166"/>
      <c r="G228" s="166"/>
      <c r="H228" s="166"/>
      <c r="I228" s="166"/>
      <c r="J228" s="166"/>
      <c r="K228" s="166"/>
      <c r="L228" s="166"/>
      <c r="M228" s="166"/>
    </row>
    <row r="229" ht="13.65" customHeight="1">
      <c r="A229" s="166"/>
      <c r="B229" s="166"/>
      <c r="C229" s="166"/>
      <c r="D229" s="166"/>
      <c r="E229" s="166"/>
      <c r="F229" s="166"/>
      <c r="G229" s="166"/>
      <c r="H229" s="166"/>
      <c r="I229" s="166"/>
      <c r="J229" s="166"/>
      <c r="K229" s="166"/>
      <c r="L229" s="166"/>
      <c r="M229" s="166"/>
    </row>
    <row r="230" ht="13.65" customHeight="1">
      <c r="A230" s="166"/>
      <c r="B230" s="166"/>
      <c r="C230" s="166"/>
      <c r="D230" s="166"/>
      <c r="E230" s="166"/>
      <c r="F230" s="166"/>
      <c r="G230" s="166"/>
      <c r="H230" s="166"/>
      <c r="I230" s="166"/>
      <c r="J230" s="166"/>
      <c r="K230" s="166"/>
      <c r="L230" s="166"/>
      <c r="M230" s="166"/>
    </row>
    <row r="231" ht="13.65" customHeight="1">
      <c r="A231" s="166"/>
      <c r="B231" s="166"/>
      <c r="C231" s="166"/>
      <c r="D231" s="166"/>
      <c r="E231" s="166"/>
      <c r="F231" s="166"/>
      <c r="G231" s="166"/>
      <c r="H231" s="166"/>
      <c r="I231" s="166"/>
      <c r="J231" s="166"/>
      <c r="K231" s="166"/>
      <c r="L231" s="166"/>
      <c r="M231" s="166"/>
    </row>
    <row r="232" ht="13.65" customHeight="1">
      <c r="A232" s="166"/>
      <c r="B232" s="166"/>
      <c r="C232" s="166"/>
      <c r="D232" s="166"/>
      <c r="E232" s="166"/>
      <c r="F232" s="166"/>
      <c r="G232" s="166"/>
      <c r="H232" s="166"/>
      <c r="I232" s="166"/>
      <c r="J232" s="166"/>
      <c r="K232" s="166"/>
      <c r="L232" s="166"/>
      <c r="M232" s="166"/>
    </row>
    <row r="233" ht="13.65" customHeight="1">
      <c r="A233" s="166"/>
      <c r="B233" s="166"/>
      <c r="C233" s="166"/>
      <c r="D233" s="166"/>
      <c r="E233" s="166"/>
      <c r="F233" s="166"/>
      <c r="G233" s="166"/>
      <c r="H233" s="166"/>
      <c r="I233" s="166"/>
      <c r="J233" s="166"/>
      <c r="K233" s="166"/>
      <c r="L233" s="166"/>
      <c r="M233" s="166"/>
    </row>
    <row r="234" ht="13.65" customHeight="1">
      <c r="A234" s="166"/>
      <c r="B234" s="166"/>
      <c r="C234" s="166"/>
      <c r="D234" s="166"/>
      <c r="E234" s="166"/>
      <c r="F234" s="166"/>
      <c r="G234" s="166"/>
      <c r="H234" s="166"/>
      <c r="I234" s="166"/>
      <c r="J234" s="166"/>
      <c r="K234" s="166"/>
      <c r="L234" s="166"/>
      <c r="M234" s="166"/>
    </row>
    <row r="235" ht="13.65" customHeight="1">
      <c r="A235" s="166"/>
      <c r="B235" s="166"/>
      <c r="C235" s="166"/>
      <c r="D235" s="166"/>
      <c r="E235" s="166"/>
      <c r="F235" s="166"/>
      <c r="G235" s="166"/>
      <c r="H235" s="166"/>
      <c r="I235" s="166"/>
      <c r="J235" s="166"/>
      <c r="K235" s="166"/>
      <c r="L235" s="166"/>
      <c r="M235" s="166"/>
    </row>
    <row r="236" ht="13.65" customHeight="1">
      <c r="A236" s="166"/>
      <c r="B236" s="166"/>
      <c r="C236" s="166"/>
      <c r="D236" s="166"/>
      <c r="E236" s="166"/>
      <c r="F236" s="166"/>
      <c r="G236" s="166"/>
      <c r="H236" s="166"/>
      <c r="I236" s="166"/>
      <c r="J236" s="166"/>
      <c r="K236" s="166"/>
      <c r="L236" s="166"/>
      <c r="M236" s="166"/>
    </row>
    <row r="237" ht="13.65" customHeight="1">
      <c r="A237" s="166"/>
      <c r="B237" s="166"/>
      <c r="C237" s="166"/>
      <c r="D237" s="166"/>
      <c r="E237" s="166"/>
      <c r="F237" s="166"/>
      <c r="G237" s="166"/>
      <c r="H237" s="166"/>
      <c r="I237" s="166"/>
      <c r="J237" s="166"/>
      <c r="K237" s="166"/>
      <c r="L237" s="166"/>
      <c r="M237" s="166"/>
    </row>
    <row r="238" ht="13.65" customHeight="1">
      <c r="A238" s="166"/>
      <c r="B238" s="166"/>
      <c r="C238" s="166"/>
      <c r="D238" s="166"/>
      <c r="E238" s="166"/>
      <c r="F238" s="166"/>
      <c r="G238" s="166"/>
      <c r="H238" s="166"/>
      <c r="I238" s="166"/>
      <c r="J238" s="166"/>
      <c r="K238" s="166"/>
      <c r="L238" s="166"/>
      <c r="M238" s="166"/>
    </row>
    <row r="239" ht="13.65" customHeight="1">
      <c r="A239" s="166"/>
      <c r="B239" s="166"/>
      <c r="C239" s="166"/>
      <c r="D239" s="166"/>
      <c r="E239" s="166"/>
      <c r="F239" s="166"/>
      <c r="G239" s="166"/>
      <c r="H239" s="166"/>
      <c r="I239" s="166"/>
      <c r="J239" s="166"/>
      <c r="K239" s="166"/>
      <c r="L239" s="166"/>
      <c r="M239" s="166"/>
    </row>
    <row r="240" ht="13.65" customHeight="1">
      <c r="A240" s="166"/>
      <c r="B240" s="166"/>
      <c r="C240" s="166"/>
      <c r="D240" s="166"/>
      <c r="E240" s="166"/>
      <c r="F240" s="166"/>
      <c r="G240" s="166"/>
      <c r="H240" s="166"/>
      <c r="I240" s="166"/>
      <c r="J240" s="166"/>
      <c r="K240" s="166"/>
      <c r="L240" s="166"/>
      <c r="M240" s="166"/>
    </row>
    <row r="241" ht="13.65" customHeight="1">
      <c r="A241" s="166"/>
      <c r="B241" s="166"/>
      <c r="C241" s="166"/>
      <c r="D241" s="166"/>
      <c r="E241" s="166"/>
      <c r="F241" s="166"/>
      <c r="G241" s="166"/>
      <c r="H241" s="166"/>
      <c r="I241" s="166"/>
      <c r="J241" s="166"/>
      <c r="K241" s="166"/>
      <c r="L241" s="166"/>
      <c r="M241" s="166"/>
    </row>
    <row r="242" ht="13.65" customHeight="1">
      <c r="A242" s="166"/>
      <c r="B242" s="166"/>
      <c r="C242" s="166"/>
      <c r="D242" s="166"/>
      <c r="E242" s="166"/>
      <c r="F242" s="166"/>
      <c r="G242" s="166"/>
      <c r="H242" s="166"/>
      <c r="I242" s="166"/>
      <c r="J242" s="166"/>
      <c r="K242" s="166"/>
      <c r="L242" s="166"/>
      <c r="M242" s="166"/>
    </row>
    <row r="243" ht="13.65" customHeight="1">
      <c r="A243" s="166"/>
      <c r="B243" s="166"/>
      <c r="C243" s="166"/>
      <c r="D243" s="166"/>
      <c r="E243" s="166"/>
      <c r="F243" s="166"/>
      <c r="G243" s="166"/>
      <c r="H243" s="166"/>
      <c r="I243" s="166"/>
      <c r="J243" s="166"/>
      <c r="K243" s="166"/>
      <c r="L243" s="166"/>
      <c r="M243" s="166"/>
    </row>
    <row r="244" ht="13.65" customHeight="1">
      <c r="A244" s="166"/>
      <c r="B244" s="166"/>
      <c r="C244" s="166"/>
      <c r="D244" s="166"/>
      <c r="E244" s="166"/>
      <c r="F244" s="166"/>
      <c r="G244" s="166"/>
      <c r="H244" s="166"/>
      <c r="I244" s="166"/>
      <c r="J244" s="166"/>
      <c r="K244" s="166"/>
      <c r="L244" s="166"/>
      <c r="M244" s="166"/>
    </row>
    <row r="245" ht="13.65" customHeight="1">
      <c r="A245" s="166"/>
      <c r="B245" s="166"/>
      <c r="C245" s="166"/>
      <c r="D245" s="166"/>
      <c r="E245" s="166"/>
      <c r="F245" s="166"/>
      <c r="G245" s="166"/>
      <c r="H245" s="166"/>
      <c r="I245" s="166"/>
      <c r="J245" s="166"/>
      <c r="K245" s="166"/>
      <c r="L245" s="166"/>
      <c r="M245" s="166"/>
    </row>
    <row r="246" ht="13.65" customHeight="1">
      <c r="A246" s="166"/>
      <c r="B246" s="166"/>
      <c r="C246" s="166"/>
      <c r="D246" s="166"/>
      <c r="E246" s="166"/>
      <c r="F246" s="166"/>
      <c r="G246" s="166"/>
      <c r="H246" s="166"/>
      <c r="I246" s="166"/>
      <c r="J246" s="166"/>
      <c r="K246" s="166"/>
      <c r="L246" s="166"/>
      <c r="M246" s="166"/>
    </row>
    <row r="247" ht="13.65" customHeight="1">
      <c r="A247" s="166"/>
      <c r="B247" s="166"/>
      <c r="C247" s="166"/>
      <c r="D247" s="166"/>
      <c r="E247" s="166"/>
      <c r="F247" s="166"/>
      <c r="G247" s="166"/>
      <c r="H247" s="166"/>
      <c r="I247" s="166"/>
      <c r="J247" s="166"/>
      <c r="K247" s="166"/>
      <c r="L247" s="166"/>
      <c r="M247" s="166"/>
    </row>
    <row r="248" ht="13.65" customHeight="1">
      <c r="A248" s="166"/>
      <c r="B248" s="166"/>
      <c r="C248" s="166"/>
      <c r="D248" s="166"/>
      <c r="E248" s="166"/>
      <c r="F248" s="166"/>
      <c r="G248" s="166"/>
      <c r="H248" s="166"/>
      <c r="I248" s="166"/>
      <c r="J248" s="166"/>
      <c r="K248" s="166"/>
      <c r="L248" s="166"/>
      <c r="M248" s="166"/>
    </row>
    <row r="249" ht="13.65" customHeight="1">
      <c r="A249" s="166"/>
      <c r="B249" s="166"/>
      <c r="C249" s="166"/>
      <c r="D249" s="166"/>
      <c r="E249" s="166"/>
      <c r="F249" s="166"/>
      <c r="G249" s="166"/>
      <c r="H249" s="166"/>
      <c r="I249" s="166"/>
      <c r="J249" s="166"/>
      <c r="K249" s="166"/>
      <c r="L249" s="166"/>
      <c r="M249" s="166"/>
    </row>
    <row r="250" ht="13.65" customHeight="1">
      <c r="A250" s="166"/>
      <c r="B250" s="166"/>
      <c r="C250" s="166"/>
      <c r="D250" s="166"/>
      <c r="E250" s="166"/>
      <c r="F250" s="166"/>
      <c r="G250" s="166"/>
      <c r="H250" s="166"/>
      <c r="I250" s="166"/>
      <c r="J250" s="166"/>
      <c r="K250" s="166"/>
      <c r="L250" s="166"/>
      <c r="M250" s="166"/>
    </row>
    <row r="251" ht="13.65" customHeight="1">
      <c r="A251" s="166"/>
      <c r="B251" s="166"/>
      <c r="C251" s="166"/>
      <c r="D251" s="166"/>
      <c r="E251" s="166"/>
      <c r="F251" s="166"/>
      <c r="G251" s="166"/>
      <c r="H251" s="166"/>
      <c r="I251" s="166"/>
      <c r="J251" s="166"/>
      <c r="K251" s="166"/>
      <c r="L251" s="166"/>
      <c r="M251" s="166"/>
    </row>
    <row r="252" ht="13.65" customHeight="1">
      <c r="A252" s="166"/>
      <c r="B252" s="166"/>
      <c r="C252" s="166"/>
      <c r="D252" s="166"/>
      <c r="E252" s="166"/>
      <c r="F252" s="166"/>
      <c r="G252" s="166"/>
      <c r="H252" s="166"/>
      <c r="I252" s="166"/>
      <c r="J252" s="166"/>
      <c r="K252" s="166"/>
      <c r="L252" s="166"/>
      <c r="M252" s="166"/>
    </row>
    <row r="253" ht="13.65" customHeight="1">
      <c r="A253" s="166"/>
      <c r="B253" s="166"/>
      <c r="C253" s="166"/>
      <c r="D253" s="166"/>
      <c r="E253" s="166"/>
      <c r="F253" s="166"/>
      <c r="G253" s="166"/>
      <c r="H253" s="166"/>
      <c r="I253" s="166"/>
      <c r="J253" s="166"/>
      <c r="K253" s="166"/>
      <c r="L253" s="166"/>
      <c r="M253" s="166"/>
    </row>
    <row r="254" ht="13.65" customHeight="1">
      <c r="A254" s="166"/>
      <c r="B254" s="166"/>
      <c r="C254" s="166"/>
      <c r="D254" s="166"/>
      <c r="E254" s="166"/>
      <c r="F254" s="166"/>
      <c r="G254" s="166"/>
      <c r="H254" s="166"/>
      <c r="I254" s="166"/>
      <c r="J254" s="166"/>
      <c r="K254" s="166"/>
      <c r="L254" s="166"/>
      <c r="M254" s="166"/>
    </row>
    <row r="255" ht="13.65" customHeight="1">
      <c r="A255" s="166"/>
      <c r="B255" s="166"/>
      <c r="C255" s="166"/>
      <c r="D255" s="166"/>
      <c r="E255" s="166"/>
      <c r="F255" s="166"/>
      <c r="G255" s="166"/>
      <c r="H255" s="166"/>
      <c r="I255" s="166"/>
      <c r="J255" s="166"/>
      <c r="K255" s="166"/>
      <c r="L255" s="166"/>
      <c r="M255" s="166"/>
    </row>
    <row r="256" ht="13.65" customHeight="1">
      <c r="A256" s="166"/>
      <c r="B256" s="166"/>
      <c r="C256" s="166"/>
      <c r="D256" s="166"/>
      <c r="E256" s="166"/>
      <c r="F256" s="166"/>
      <c r="G256" s="166"/>
      <c r="H256" s="166"/>
      <c r="I256" s="166"/>
      <c r="J256" s="166"/>
      <c r="K256" s="166"/>
      <c r="L256" s="166"/>
      <c r="M256" s="166"/>
    </row>
    <row r="257" ht="13.65" customHeight="1">
      <c r="A257" s="166"/>
      <c r="B257" s="166"/>
      <c r="C257" s="166"/>
      <c r="D257" s="166"/>
      <c r="E257" s="166"/>
      <c r="F257" s="166"/>
      <c r="G257" s="166"/>
      <c r="H257" s="166"/>
      <c r="I257" s="166"/>
      <c r="J257" s="166"/>
      <c r="K257" s="166"/>
      <c r="L257" s="166"/>
      <c r="M257" s="166"/>
    </row>
    <row r="258" ht="13.65" customHeight="1">
      <c r="A258" s="166"/>
      <c r="B258" s="166"/>
      <c r="C258" s="166"/>
      <c r="D258" s="166"/>
      <c r="E258" s="166"/>
      <c r="F258" s="166"/>
      <c r="G258" s="166"/>
      <c r="H258" s="166"/>
      <c r="I258" s="166"/>
      <c r="J258" s="166"/>
      <c r="K258" s="166"/>
      <c r="L258" s="166"/>
      <c r="M258" s="166"/>
    </row>
    <row r="259" ht="13.65" customHeight="1">
      <c r="A259" s="166"/>
      <c r="B259" s="166"/>
      <c r="C259" s="166"/>
      <c r="D259" s="166"/>
      <c r="E259" s="166"/>
      <c r="F259" s="166"/>
      <c r="G259" s="166"/>
      <c r="H259" s="166"/>
      <c r="I259" s="166"/>
      <c r="J259" s="166"/>
      <c r="K259" s="166"/>
      <c r="L259" s="166"/>
      <c r="M259" s="166"/>
    </row>
    <row r="260" ht="13.65" customHeight="1">
      <c r="A260" s="166"/>
      <c r="B260" s="166"/>
      <c r="C260" s="166"/>
      <c r="D260" s="166"/>
      <c r="E260" s="166"/>
      <c r="F260" s="166"/>
      <c r="G260" s="166"/>
      <c r="H260" s="166"/>
      <c r="I260" s="166"/>
      <c r="J260" s="166"/>
      <c r="K260" s="166"/>
      <c r="L260" s="166"/>
      <c r="M260" s="166"/>
    </row>
    <row r="261" ht="13.65" customHeight="1">
      <c r="A261" s="166"/>
      <c r="B261" s="166"/>
      <c r="C261" s="166"/>
      <c r="D261" s="166"/>
      <c r="E261" s="166"/>
      <c r="F261" s="166"/>
      <c r="G261" s="166"/>
      <c r="H261" s="166"/>
      <c r="I261" s="166"/>
      <c r="J261" s="166"/>
      <c r="K261" s="166"/>
      <c r="L261" s="166"/>
      <c r="M261" s="166"/>
    </row>
    <row r="262" ht="13.65" customHeight="1">
      <c r="A262" s="166"/>
      <c r="B262" s="166"/>
      <c r="C262" s="166"/>
      <c r="D262" s="166"/>
      <c r="E262" s="166"/>
      <c r="F262" s="166"/>
      <c r="G262" s="166"/>
      <c r="H262" s="166"/>
      <c r="I262" s="166"/>
      <c r="J262" s="166"/>
      <c r="K262" s="166"/>
      <c r="L262" s="166"/>
      <c r="M262" s="166"/>
    </row>
    <row r="263" ht="13.65" customHeight="1">
      <c r="A263" s="166"/>
      <c r="B263" s="166"/>
      <c r="C263" s="166"/>
      <c r="D263" s="166"/>
      <c r="E263" s="166"/>
      <c r="F263" s="166"/>
      <c r="G263" s="166"/>
      <c r="H263" s="166"/>
      <c r="I263" s="166"/>
      <c r="J263" s="166"/>
      <c r="K263" s="166"/>
      <c r="L263" s="166"/>
      <c r="M263" s="166"/>
    </row>
    <row r="264" ht="13.65" customHeight="1">
      <c r="A264" s="166"/>
      <c r="B264" s="166"/>
      <c r="C264" s="166"/>
      <c r="D264" s="166"/>
      <c r="E264" s="166"/>
      <c r="F264" s="166"/>
      <c r="G264" s="166"/>
      <c r="H264" s="166"/>
      <c r="I264" s="166"/>
      <c r="J264" s="166"/>
      <c r="K264" s="166"/>
      <c r="L264" s="166"/>
      <c r="M264" s="166"/>
    </row>
    <row r="265" ht="13.65" customHeight="1">
      <c r="A265" s="166"/>
      <c r="B265" s="166"/>
      <c r="C265" s="166"/>
      <c r="D265" s="166"/>
      <c r="E265" s="166"/>
      <c r="F265" s="166"/>
      <c r="G265" s="166"/>
      <c r="H265" s="166"/>
      <c r="I265" s="166"/>
      <c r="J265" s="166"/>
      <c r="K265" s="166"/>
      <c r="L265" s="166"/>
      <c r="M265" s="166"/>
    </row>
    <row r="266" ht="13.65" customHeight="1">
      <c r="A266" s="166"/>
      <c r="B266" s="166"/>
      <c r="C266" s="166"/>
      <c r="D266" s="166"/>
      <c r="E266" s="166"/>
      <c r="F266" s="166"/>
      <c r="G266" s="166"/>
      <c r="H266" s="166"/>
      <c r="I266" s="166"/>
      <c r="J266" s="166"/>
      <c r="K266" s="166"/>
      <c r="L266" s="166"/>
      <c r="M266" s="166"/>
    </row>
    <row r="267" ht="13.65" customHeight="1">
      <c r="A267" s="166"/>
      <c r="B267" s="166"/>
      <c r="C267" s="166"/>
      <c r="D267" s="166"/>
      <c r="E267" s="166"/>
      <c r="F267" s="166"/>
      <c r="G267" s="166"/>
      <c r="H267" s="166"/>
      <c r="I267" s="166"/>
      <c r="J267" s="166"/>
      <c r="K267" s="166"/>
      <c r="L267" s="166"/>
      <c r="M267" s="166"/>
    </row>
    <row r="268" ht="13.65" customHeight="1">
      <c r="A268" s="166"/>
      <c r="B268" s="166"/>
      <c r="C268" s="166"/>
      <c r="D268" s="166"/>
      <c r="E268" s="166"/>
      <c r="F268" s="166"/>
      <c r="G268" s="166"/>
      <c r="H268" s="166"/>
      <c r="I268" s="166"/>
      <c r="J268" s="166"/>
      <c r="K268" s="166"/>
      <c r="L268" s="166"/>
      <c r="M268" s="166"/>
    </row>
    <row r="269" ht="13.65" customHeight="1">
      <c r="A269" s="166"/>
      <c r="B269" s="166"/>
      <c r="C269" s="166"/>
      <c r="D269" s="166"/>
      <c r="E269" s="166"/>
      <c r="F269" s="166"/>
      <c r="G269" s="166"/>
      <c r="H269" s="166"/>
      <c r="I269" s="166"/>
      <c r="J269" s="166"/>
      <c r="K269" s="166"/>
      <c r="L269" s="166"/>
      <c r="M269" s="166"/>
    </row>
    <row r="270" ht="13.65" customHeight="1">
      <c r="A270" s="166"/>
      <c r="B270" s="166"/>
      <c r="C270" s="166"/>
      <c r="D270" s="166"/>
      <c r="E270" s="166"/>
      <c r="F270" s="166"/>
      <c r="G270" s="166"/>
      <c r="H270" s="166"/>
      <c r="I270" s="166"/>
      <c r="J270" s="166"/>
      <c r="K270" s="166"/>
      <c r="L270" s="166"/>
      <c r="M270" s="166"/>
    </row>
    <row r="271" ht="13.65" customHeight="1">
      <c r="A271" s="166"/>
      <c r="B271" s="166"/>
      <c r="C271" s="166"/>
      <c r="D271" s="166"/>
      <c r="E271" s="166"/>
      <c r="F271" s="166"/>
      <c r="G271" s="166"/>
      <c r="H271" s="166"/>
      <c r="I271" s="166"/>
      <c r="J271" s="166"/>
      <c r="K271" s="166"/>
      <c r="L271" s="166"/>
      <c r="M271" s="166"/>
    </row>
    <row r="272" ht="13.65" customHeight="1">
      <c r="A272" s="166"/>
      <c r="B272" s="166"/>
      <c r="C272" s="166"/>
      <c r="D272" s="166"/>
      <c r="E272" s="166"/>
      <c r="F272" s="166"/>
      <c r="G272" s="166"/>
      <c r="H272" s="166"/>
      <c r="I272" s="166"/>
      <c r="J272" s="166"/>
      <c r="K272" s="166"/>
      <c r="L272" s="166"/>
      <c r="M272" s="166"/>
    </row>
    <row r="273" ht="13.65" customHeight="1">
      <c r="A273" s="166"/>
      <c r="B273" s="166"/>
      <c r="C273" s="166"/>
      <c r="D273" s="166"/>
      <c r="E273" s="166"/>
      <c r="F273" s="166"/>
      <c r="G273" s="166"/>
      <c r="H273" s="166"/>
      <c r="I273" s="166"/>
      <c r="J273" s="166"/>
      <c r="K273" s="166"/>
      <c r="L273" s="166"/>
      <c r="M273" s="166"/>
    </row>
    <row r="274" ht="13.65" customHeight="1">
      <c r="A274" s="166"/>
      <c r="B274" s="166"/>
      <c r="C274" s="166"/>
      <c r="D274" s="166"/>
      <c r="E274" s="166"/>
      <c r="F274" s="166"/>
      <c r="G274" s="166"/>
      <c r="H274" s="166"/>
      <c r="I274" s="166"/>
      <c r="J274" s="166"/>
      <c r="K274" s="166"/>
      <c r="L274" s="166"/>
      <c r="M274" s="166"/>
    </row>
    <row r="275" ht="13.65" customHeight="1">
      <c r="A275" s="166"/>
      <c r="B275" s="166"/>
      <c r="C275" s="166"/>
      <c r="D275" s="166"/>
      <c r="E275" s="166"/>
      <c r="F275" s="166"/>
      <c r="G275" s="166"/>
      <c r="H275" s="166"/>
      <c r="I275" s="166"/>
      <c r="J275" s="166"/>
      <c r="K275" s="166"/>
      <c r="L275" s="166"/>
      <c r="M275" s="166"/>
    </row>
    <row r="276" ht="13.65" customHeight="1">
      <c r="A276" s="166"/>
      <c r="B276" s="166"/>
      <c r="C276" s="166"/>
      <c r="D276" s="166"/>
      <c r="E276" s="166"/>
      <c r="F276" s="166"/>
      <c r="G276" s="166"/>
      <c r="H276" s="166"/>
      <c r="I276" s="166"/>
      <c r="J276" s="166"/>
      <c r="K276" s="166"/>
      <c r="L276" s="166"/>
      <c r="M276" s="166"/>
    </row>
    <row r="277" ht="13.65" customHeight="1">
      <c r="A277" s="166"/>
      <c r="B277" s="166"/>
      <c r="C277" s="166"/>
      <c r="D277" s="166"/>
      <c r="E277" s="166"/>
      <c r="F277" s="166"/>
      <c r="G277" s="166"/>
      <c r="H277" s="166"/>
      <c r="I277" s="166"/>
      <c r="J277" s="166"/>
      <c r="K277" s="166"/>
      <c r="L277" s="166"/>
      <c r="M277" s="166"/>
    </row>
    <row r="278" ht="13.65" customHeight="1">
      <c r="A278" s="166"/>
      <c r="B278" s="166"/>
      <c r="C278" s="166"/>
      <c r="D278" s="166"/>
      <c r="E278" s="166"/>
      <c r="F278" s="166"/>
      <c r="G278" s="166"/>
      <c r="H278" s="166"/>
      <c r="I278" s="166"/>
      <c r="J278" s="166"/>
      <c r="K278" s="166"/>
      <c r="L278" s="166"/>
      <c r="M278" s="166"/>
    </row>
    <row r="279" ht="13.65" customHeight="1">
      <c r="A279" s="166"/>
      <c r="B279" s="166"/>
      <c r="C279" s="166"/>
      <c r="D279" s="166"/>
      <c r="E279" s="166"/>
      <c r="F279" s="166"/>
      <c r="G279" s="166"/>
      <c r="H279" s="166"/>
      <c r="I279" s="166"/>
      <c r="J279" s="166"/>
      <c r="K279" s="166"/>
      <c r="L279" s="166"/>
      <c r="M279" s="166"/>
    </row>
    <row r="280" ht="13.65" customHeight="1">
      <c r="A280" s="166"/>
      <c r="B280" s="166"/>
      <c r="C280" s="166"/>
      <c r="D280" s="166"/>
      <c r="E280" s="166"/>
      <c r="F280" s="166"/>
      <c r="G280" s="166"/>
      <c r="H280" s="166"/>
      <c r="I280" s="166"/>
      <c r="J280" s="166"/>
      <c r="K280" s="166"/>
      <c r="L280" s="166"/>
      <c r="M280" s="166"/>
    </row>
    <row r="281" ht="13.65" customHeight="1">
      <c r="A281" s="166"/>
      <c r="B281" s="166"/>
      <c r="C281" s="166"/>
      <c r="D281" s="166"/>
      <c r="E281" s="166"/>
      <c r="F281" s="166"/>
      <c r="G281" s="166"/>
      <c r="H281" s="166"/>
      <c r="I281" s="166"/>
      <c r="J281" s="166"/>
      <c r="K281" s="166"/>
      <c r="L281" s="166"/>
      <c r="M281" s="166"/>
    </row>
    <row r="282" ht="13.65" customHeight="1">
      <c r="A282" s="166"/>
      <c r="B282" s="166"/>
      <c r="C282" s="166"/>
      <c r="D282" s="166"/>
      <c r="E282" s="166"/>
      <c r="F282" s="166"/>
      <c r="G282" s="166"/>
      <c r="H282" s="166"/>
      <c r="I282" s="166"/>
      <c r="J282" s="166"/>
      <c r="K282" s="166"/>
      <c r="L282" s="166"/>
      <c r="M282" s="166"/>
    </row>
    <row r="283" ht="13.65" customHeight="1">
      <c r="A283" s="166"/>
      <c r="B283" s="166"/>
      <c r="C283" s="166"/>
      <c r="D283" s="166"/>
      <c r="E283" s="166"/>
      <c r="F283" s="166"/>
      <c r="G283" s="166"/>
      <c r="H283" s="166"/>
      <c r="I283" s="166"/>
      <c r="J283" s="166"/>
      <c r="K283" s="166"/>
      <c r="L283" s="166"/>
      <c r="M283" s="166"/>
    </row>
    <row r="284" ht="13.65" customHeight="1">
      <c r="A284" s="166"/>
      <c r="B284" s="166"/>
      <c r="C284" s="166"/>
      <c r="D284" s="166"/>
      <c r="E284" s="166"/>
      <c r="F284" s="166"/>
      <c r="G284" s="166"/>
      <c r="H284" s="166"/>
      <c r="I284" s="166"/>
      <c r="J284" s="166"/>
      <c r="K284" s="166"/>
      <c r="L284" s="166"/>
      <c r="M284" s="166"/>
    </row>
    <row r="285" ht="13.65" customHeight="1">
      <c r="A285" s="166"/>
      <c r="B285" s="166"/>
      <c r="C285" s="166"/>
      <c r="D285" s="166"/>
      <c r="E285" s="166"/>
      <c r="F285" s="166"/>
      <c r="G285" s="166"/>
      <c r="H285" s="166"/>
      <c r="I285" s="166"/>
      <c r="J285" s="166"/>
      <c r="K285" s="166"/>
      <c r="L285" s="166"/>
      <c r="M285" s="166"/>
    </row>
    <row r="286" ht="13.65" customHeight="1">
      <c r="A286" s="166"/>
      <c r="B286" s="166"/>
      <c r="C286" s="166"/>
      <c r="D286" s="166"/>
      <c r="E286" s="166"/>
      <c r="F286" s="166"/>
      <c r="G286" s="166"/>
      <c r="H286" s="166"/>
      <c r="I286" s="166"/>
      <c r="J286" s="166"/>
      <c r="K286" s="166"/>
      <c r="L286" s="166"/>
      <c r="M286" s="166"/>
    </row>
    <row r="287" ht="13.65" customHeight="1">
      <c r="A287" s="166"/>
      <c r="B287" s="166"/>
      <c r="C287" s="166"/>
      <c r="D287" s="166"/>
      <c r="E287" s="166"/>
      <c r="F287" s="166"/>
      <c r="G287" s="166"/>
      <c r="H287" s="166"/>
      <c r="I287" s="166"/>
      <c r="J287" s="166"/>
      <c r="K287" s="166"/>
      <c r="L287" s="166"/>
      <c r="M287" s="166"/>
    </row>
    <row r="288" ht="13.65" customHeight="1">
      <c r="A288" s="166"/>
      <c r="B288" s="166"/>
      <c r="C288" s="166"/>
      <c r="D288" s="166"/>
      <c r="E288" s="166"/>
      <c r="F288" s="166"/>
      <c r="G288" s="166"/>
      <c r="H288" s="166"/>
      <c r="I288" s="166"/>
      <c r="J288" s="166"/>
      <c r="K288" s="166"/>
      <c r="L288" s="166"/>
      <c r="M288" s="166"/>
    </row>
    <row r="289" ht="13.65" customHeight="1">
      <c r="A289" s="166"/>
      <c r="B289" s="166"/>
      <c r="C289" s="166"/>
      <c r="D289" s="166"/>
      <c r="E289" s="166"/>
      <c r="F289" s="166"/>
      <c r="G289" s="166"/>
      <c r="H289" s="166"/>
      <c r="I289" s="166"/>
      <c r="J289" s="166"/>
      <c r="K289" s="166"/>
      <c r="L289" s="166"/>
      <c r="M289" s="166"/>
    </row>
    <row r="290" ht="13.65" customHeight="1">
      <c r="A290" s="166"/>
      <c r="B290" s="166"/>
      <c r="C290" s="166"/>
      <c r="D290" s="166"/>
      <c r="E290" s="166"/>
      <c r="F290" s="166"/>
      <c r="G290" s="166"/>
      <c r="H290" s="166"/>
      <c r="I290" s="166"/>
      <c r="J290" s="166"/>
      <c r="K290" s="166"/>
      <c r="L290" s="166"/>
      <c r="M290" s="166"/>
    </row>
    <row r="291" ht="13.65" customHeight="1">
      <c r="A291" s="166"/>
      <c r="B291" s="166"/>
      <c r="C291" s="166"/>
      <c r="D291" s="166"/>
      <c r="E291" s="166"/>
      <c r="F291" s="166"/>
      <c r="G291" s="166"/>
      <c r="H291" s="166"/>
      <c r="I291" s="166"/>
      <c r="J291" s="166"/>
      <c r="K291" s="166"/>
      <c r="L291" s="166"/>
      <c r="M291" s="166"/>
    </row>
    <row r="292" ht="13.65" customHeight="1">
      <c r="A292" s="166"/>
      <c r="B292" s="166"/>
      <c r="C292" s="166"/>
      <c r="D292" s="166"/>
      <c r="E292" s="166"/>
      <c r="F292" s="166"/>
      <c r="G292" s="166"/>
      <c r="H292" s="166"/>
      <c r="I292" s="166"/>
      <c r="J292" s="166"/>
      <c r="K292" s="166"/>
      <c r="L292" s="166"/>
      <c r="M292" s="166"/>
    </row>
    <row r="293" ht="13.65" customHeight="1">
      <c r="A293" s="166"/>
      <c r="B293" s="166"/>
      <c r="C293" s="166"/>
      <c r="D293" s="166"/>
      <c r="E293" s="166"/>
      <c r="F293" s="166"/>
      <c r="G293" s="166"/>
      <c r="H293" s="166"/>
      <c r="I293" s="166"/>
      <c r="J293" s="166"/>
      <c r="K293" s="166"/>
      <c r="L293" s="166"/>
      <c r="M293" s="166"/>
    </row>
    <row r="294" ht="13.65" customHeight="1">
      <c r="A294" s="166"/>
      <c r="B294" s="166"/>
      <c r="C294" s="166"/>
      <c r="D294" s="166"/>
      <c r="E294" s="166"/>
      <c r="F294" s="166"/>
      <c r="G294" s="166"/>
      <c r="H294" s="166"/>
      <c r="I294" s="166"/>
      <c r="J294" s="166"/>
      <c r="K294" s="166"/>
      <c r="L294" s="166"/>
      <c r="M294" s="166"/>
    </row>
    <row r="295" ht="13.65" customHeight="1">
      <c r="A295" s="166"/>
      <c r="B295" s="166"/>
      <c r="C295" s="166"/>
      <c r="D295" s="166"/>
      <c r="E295" s="166"/>
      <c r="F295" s="166"/>
      <c r="G295" s="166"/>
      <c r="H295" s="166"/>
      <c r="I295" s="166"/>
      <c r="J295" s="166"/>
      <c r="K295" s="166"/>
      <c r="L295" s="166"/>
      <c r="M295" s="166"/>
    </row>
    <row r="296" ht="13.65" customHeight="1">
      <c r="A296" s="166"/>
      <c r="B296" s="166"/>
      <c r="C296" s="166"/>
      <c r="D296" s="166"/>
      <c r="E296" s="166"/>
      <c r="F296" s="166"/>
      <c r="G296" s="166"/>
      <c r="H296" s="166"/>
      <c r="I296" s="166"/>
      <c r="J296" s="166"/>
      <c r="K296" s="166"/>
      <c r="L296" s="166"/>
      <c r="M296" s="166"/>
    </row>
    <row r="297" ht="13.65" customHeight="1">
      <c r="A297" s="166"/>
      <c r="B297" s="166"/>
      <c r="C297" s="166"/>
      <c r="D297" s="166"/>
      <c r="E297" s="166"/>
      <c r="F297" s="166"/>
      <c r="G297" s="166"/>
      <c r="H297" s="166"/>
      <c r="I297" s="166"/>
      <c r="J297" s="166"/>
      <c r="K297" s="166"/>
      <c r="L297" s="166"/>
      <c r="M297" s="166"/>
    </row>
    <row r="298" ht="13.65" customHeight="1">
      <c r="A298" s="166"/>
      <c r="B298" s="166"/>
      <c r="C298" s="166"/>
      <c r="D298" s="166"/>
      <c r="E298" s="166"/>
      <c r="F298" s="166"/>
      <c r="G298" s="166"/>
      <c r="H298" s="166"/>
      <c r="I298" s="166"/>
      <c r="J298" s="166"/>
      <c r="K298" s="166"/>
      <c r="L298" s="166"/>
      <c r="M298" s="166"/>
    </row>
    <row r="299" ht="13.65" customHeight="1">
      <c r="A299" s="166"/>
      <c r="B299" s="166"/>
      <c r="C299" s="166"/>
      <c r="D299" s="166"/>
      <c r="E299" s="166"/>
      <c r="F299" s="166"/>
      <c r="G299" s="166"/>
      <c r="H299" s="166"/>
      <c r="I299" s="166"/>
      <c r="J299" s="166"/>
      <c r="K299" s="166"/>
      <c r="L299" s="166"/>
      <c r="M299" s="166"/>
    </row>
    <row r="300" ht="13.65" customHeight="1">
      <c r="A300" s="166"/>
      <c r="B300" s="166"/>
      <c r="C300" s="166"/>
      <c r="D300" s="166"/>
      <c r="E300" s="166"/>
      <c r="F300" s="166"/>
      <c r="G300" s="166"/>
      <c r="H300" s="166"/>
      <c r="I300" s="166"/>
      <c r="J300" s="166"/>
      <c r="K300" s="166"/>
      <c r="L300" s="166"/>
      <c r="M300" s="166"/>
    </row>
    <row r="301" ht="13.65" customHeight="1">
      <c r="A301" s="166"/>
      <c r="B301" s="166"/>
      <c r="C301" s="166"/>
      <c r="D301" s="166"/>
      <c r="E301" s="166"/>
      <c r="F301" s="166"/>
      <c r="G301" s="166"/>
      <c r="H301" s="166"/>
      <c r="I301" s="166"/>
      <c r="J301" s="166"/>
      <c r="K301" s="166"/>
      <c r="L301" s="166"/>
      <c r="M301" s="166"/>
    </row>
    <row r="302" ht="13.65" customHeight="1">
      <c r="A302" s="166"/>
      <c r="B302" s="166"/>
      <c r="C302" s="166"/>
      <c r="D302" s="166"/>
      <c r="E302" s="166"/>
      <c r="F302" s="166"/>
      <c r="G302" s="166"/>
      <c r="H302" s="166"/>
      <c r="I302" s="166"/>
      <c r="J302" s="166"/>
      <c r="K302" s="166"/>
      <c r="L302" s="166"/>
      <c r="M302" s="166"/>
    </row>
    <row r="303" ht="13.65" customHeight="1">
      <c r="A303" s="166"/>
      <c r="B303" s="166"/>
      <c r="C303" s="166"/>
      <c r="D303" s="166"/>
      <c r="E303" s="166"/>
      <c r="F303" s="166"/>
      <c r="G303" s="166"/>
      <c r="H303" s="166"/>
      <c r="I303" s="166"/>
      <c r="J303" s="166"/>
      <c r="K303" s="166"/>
      <c r="L303" s="166"/>
      <c r="M303" s="166"/>
    </row>
    <row r="304" ht="13.65" customHeight="1">
      <c r="A304" s="166"/>
      <c r="B304" s="166"/>
      <c r="C304" s="166"/>
      <c r="D304" s="166"/>
      <c r="E304" s="166"/>
      <c r="F304" s="166"/>
      <c r="G304" s="166"/>
      <c r="H304" s="166"/>
      <c r="I304" s="166"/>
      <c r="J304" s="166"/>
      <c r="K304" s="166"/>
      <c r="L304" s="166"/>
      <c r="M304" s="166"/>
    </row>
    <row r="305" ht="13.65" customHeight="1">
      <c r="A305" s="166"/>
      <c r="B305" s="166"/>
      <c r="C305" s="166"/>
      <c r="D305" s="166"/>
      <c r="E305" s="166"/>
      <c r="F305" s="166"/>
      <c r="G305" s="166"/>
      <c r="H305" s="166"/>
      <c r="I305" s="166"/>
      <c r="J305" s="166"/>
      <c r="K305" s="166"/>
      <c r="L305" s="166"/>
      <c r="M305" s="166"/>
    </row>
    <row r="306" ht="13.65" customHeight="1">
      <c r="A306" s="166"/>
      <c r="B306" s="166"/>
      <c r="C306" s="166"/>
      <c r="D306" s="166"/>
      <c r="E306" s="166"/>
      <c r="F306" s="166"/>
      <c r="G306" s="166"/>
      <c r="H306" s="166"/>
      <c r="I306" s="166"/>
      <c r="J306" s="166"/>
      <c r="K306" s="166"/>
      <c r="L306" s="166"/>
      <c r="M306" s="166"/>
    </row>
    <row r="307" ht="13.65" customHeight="1">
      <c r="A307" s="166"/>
      <c r="B307" s="166"/>
      <c r="C307" s="166"/>
      <c r="D307" s="166"/>
      <c r="E307" s="166"/>
      <c r="F307" s="166"/>
      <c r="G307" s="166"/>
      <c r="H307" s="166"/>
      <c r="I307" s="166"/>
      <c r="J307" s="166"/>
      <c r="K307" s="166"/>
      <c r="L307" s="166"/>
      <c r="M307" s="166"/>
    </row>
    <row r="308" ht="13.65" customHeight="1">
      <c r="A308" s="166"/>
      <c r="B308" s="166"/>
      <c r="C308" s="166"/>
      <c r="D308" s="166"/>
      <c r="E308" s="166"/>
      <c r="F308" s="166"/>
      <c r="G308" s="166"/>
      <c r="H308" s="166"/>
      <c r="I308" s="166"/>
      <c r="J308" s="166"/>
      <c r="K308" s="166"/>
      <c r="L308" s="166"/>
      <c r="M308" s="166"/>
    </row>
    <row r="309" ht="13.65" customHeight="1">
      <c r="A309" s="166"/>
      <c r="B309" s="166"/>
      <c r="C309" s="166"/>
      <c r="D309" s="166"/>
      <c r="E309" s="166"/>
      <c r="F309" s="166"/>
      <c r="G309" s="166"/>
      <c r="H309" s="166"/>
      <c r="I309" s="166"/>
      <c r="J309" s="166"/>
      <c r="K309" s="166"/>
      <c r="L309" s="166"/>
      <c r="M309" s="166"/>
    </row>
    <row r="310" ht="13.65" customHeight="1">
      <c r="A310" s="166"/>
      <c r="B310" s="166"/>
      <c r="C310" s="166"/>
      <c r="D310" s="166"/>
      <c r="E310" s="166"/>
      <c r="F310" s="166"/>
      <c r="G310" s="166"/>
      <c r="H310" s="166"/>
      <c r="I310" s="166"/>
      <c r="J310" s="166"/>
      <c r="K310" s="166"/>
      <c r="L310" s="166"/>
      <c r="M310" s="166"/>
    </row>
    <row r="311" ht="13.65" customHeight="1">
      <c r="A311" s="166"/>
      <c r="B311" s="166"/>
      <c r="C311" s="166"/>
      <c r="D311" s="166"/>
      <c r="E311" s="166"/>
      <c r="F311" s="166"/>
      <c r="G311" s="166"/>
      <c r="H311" s="166"/>
      <c r="I311" s="166"/>
      <c r="J311" s="166"/>
      <c r="K311" s="166"/>
      <c r="L311" s="166"/>
      <c r="M311" s="166"/>
    </row>
    <row r="312" ht="13.65" customHeight="1">
      <c r="A312" s="166"/>
      <c r="B312" s="166"/>
      <c r="C312" s="166"/>
      <c r="D312" s="166"/>
      <c r="E312" s="166"/>
      <c r="F312" s="166"/>
      <c r="G312" s="166"/>
      <c r="H312" s="166"/>
      <c r="I312" s="166"/>
      <c r="J312" s="166"/>
      <c r="K312" s="166"/>
      <c r="L312" s="166"/>
      <c r="M312" s="166"/>
    </row>
    <row r="313" ht="13.65" customHeight="1">
      <c r="A313" s="166"/>
      <c r="B313" s="166"/>
      <c r="C313" s="166"/>
      <c r="D313" s="166"/>
      <c r="E313" s="166"/>
      <c r="F313" s="166"/>
      <c r="G313" s="166"/>
      <c r="H313" s="166"/>
      <c r="I313" s="166"/>
      <c r="J313" s="166"/>
      <c r="K313" s="166"/>
      <c r="L313" s="166"/>
      <c r="M313" s="166"/>
    </row>
    <row r="314" ht="13.65" customHeight="1">
      <c r="A314" s="166"/>
      <c r="B314" s="166"/>
      <c r="C314" s="166"/>
      <c r="D314" s="166"/>
      <c r="E314" s="166"/>
      <c r="F314" s="166"/>
      <c r="G314" s="166"/>
      <c r="H314" s="166"/>
      <c r="I314" s="166"/>
      <c r="J314" s="166"/>
      <c r="K314" s="166"/>
      <c r="L314" s="166"/>
      <c r="M314" s="166"/>
    </row>
    <row r="315" ht="13.65" customHeight="1">
      <c r="A315" s="166"/>
      <c r="B315" s="166"/>
      <c r="C315" s="166"/>
      <c r="D315" s="166"/>
      <c r="E315" s="166"/>
      <c r="F315" s="166"/>
      <c r="G315" s="166"/>
      <c r="H315" s="166"/>
      <c r="I315" s="166"/>
      <c r="J315" s="166"/>
      <c r="K315" s="166"/>
      <c r="L315" s="166"/>
      <c r="M315" s="166"/>
    </row>
    <row r="316" ht="13.65" customHeight="1">
      <c r="A316" s="166"/>
      <c r="B316" s="166"/>
      <c r="C316" s="166"/>
      <c r="D316" s="166"/>
      <c r="E316" s="166"/>
      <c r="F316" s="166"/>
      <c r="G316" s="166"/>
      <c r="H316" s="166"/>
      <c r="I316" s="166"/>
      <c r="J316" s="166"/>
      <c r="K316" s="166"/>
      <c r="L316" s="166"/>
      <c r="M316" s="166"/>
    </row>
    <row r="317" ht="13.65" customHeight="1">
      <c r="A317" s="166"/>
      <c r="B317" s="166"/>
      <c r="C317" s="166"/>
      <c r="D317" s="166"/>
      <c r="E317" s="166"/>
      <c r="F317" s="166"/>
      <c r="G317" s="166"/>
      <c r="H317" s="166"/>
      <c r="I317" s="166"/>
      <c r="J317" s="166"/>
      <c r="K317" s="166"/>
      <c r="L317" s="166"/>
      <c r="M317" s="166"/>
    </row>
    <row r="318" ht="13.65" customHeight="1">
      <c r="A318" s="166"/>
      <c r="B318" s="166"/>
      <c r="C318" s="166"/>
      <c r="D318" s="166"/>
      <c r="E318" s="166"/>
      <c r="F318" s="166"/>
      <c r="G318" s="166"/>
      <c r="H318" s="166"/>
      <c r="I318" s="166"/>
      <c r="J318" s="166"/>
      <c r="K318" s="166"/>
      <c r="L318" s="166"/>
      <c r="M318" s="166"/>
    </row>
    <row r="319" ht="13.65" customHeight="1">
      <c r="A319" s="166"/>
      <c r="B319" s="166"/>
      <c r="C319" s="166"/>
      <c r="D319" s="166"/>
      <c r="E319" s="166"/>
      <c r="F319" s="166"/>
      <c r="G319" s="166"/>
      <c r="H319" s="166"/>
      <c r="I319" s="166"/>
      <c r="J319" s="166"/>
      <c r="K319" s="166"/>
      <c r="L319" s="166"/>
      <c r="M319" s="166"/>
    </row>
    <row r="320" ht="13.65" customHeight="1">
      <c r="A320" s="166"/>
      <c r="B320" s="166"/>
      <c r="C320" s="166"/>
      <c r="D320" s="166"/>
      <c r="E320" s="166"/>
      <c r="F320" s="166"/>
      <c r="G320" s="166"/>
      <c r="H320" s="166"/>
      <c r="I320" s="166"/>
      <c r="J320" s="166"/>
      <c r="K320" s="166"/>
      <c r="L320" s="166"/>
      <c r="M320" s="166"/>
    </row>
    <row r="321" ht="13.65" customHeight="1">
      <c r="A321" s="166"/>
      <c r="B321" s="166"/>
      <c r="C321" s="166"/>
      <c r="D321" s="166"/>
      <c r="E321" s="166"/>
      <c r="F321" s="166"/>
      <c r="G321" s="166"/>
      <c r="H321" s="166"/>
      <c r="I321" s="166"/>
      <c r="J321" s="166"/>
      <c r="K321" s="166"/>
      <c r="L321" s="166"/>
      <c r="M321" s="166"/>
    </row>
    <row r="322" ht="13.65" customHeight="1">
      <c r="A322" s="166"/>
      <c r="B322" s="166"/>
      <c r="C322" s="166"/>
      <c r="D322" s="166"/>
      <c r="E322" s="166"/>
      <c r="F322" s="166"/>
      <c r="G322" s="166"/>
      <c r="H322" s="166"/>
      <c r="I322" s="166"/>
      <c r="J322" s="166"/>
      <c r="K322" s="166"/>
      <c r="L322" s="166"/>
      <c r="M322" s="166"/>
    </row>
    <row r="323" ht="13.65" customHeight="1">
      <c r="A323" s="166"/>
      <c r="B323" s="166"/>
      <c r="C323" s="166"/>
      <c r="D323" s="166"/>
      <c r="E323" s="166"/>
      <c r="F323" s="166"/>
      <c r="G323" s="166"/>
      <c r="H323" s="166"/>
      <c r="I323" s="166"/>
      <c r="J323" s="166"/>
      <c r="K323" s="166"/>
      <c r="L323" s="166"/>
      <c r="M323" s="166"/>
    </row>
    <row r="324" ht="13.65" customHeight="1">
      <c r="A324" s="166"/>
      <c r="B324" s="166"/>
      <c r="C324" s="166"/>
      <c r="D324" s="166"/>
      <c r="E324" s="166"/>
      <c r="F324" s="166"/>
      <c r="G324" s="166"/>
      <c r="H324" s="166"/>
      <c r="I324" s="166"/>
      <c r="J324" s="166"/>
      <c r="K324" s="166"/>
      <c r="L324" s="166"/>
      <c r="M324" s="166"/>
    </row>
    <row r="325" ht="13.65" customHeight="1">
      <c r="A325" s="166"/>
      <c r="B325" s="166"/>
      <c r="C325" s="166"/>
      <c r="D325" s="166"/>
      <c r="E325" s="166"/>
      <c r="F325" s="166"/>
      <c r="G325" s="166"/>
      <c r="H325" s="166"/>
      <c r="I325" s="166"/>
      <c r="J325" s="166"/>
      <c r="K325" s="166"/>
      <c r="L325" s="166"/>
      <c r="M325" s="166"/>
    </row>
    <row r="326" ht="13.65" customHeight="1">
      <c r="A326" s="166"/>
      <c r="B326" s="166"/>
      <c r="C326" s="166"/>
      <c r="D326" s="166"/>
      <c r="E326" s="166"/>
      <c r="F326" s="166"/>
      <c r="G326" s="166"/>
      <c r="H326" s="166"/>
      <c r="I326" s="166"/>
      <c r="J326" s="166"/>
      <c r="K326" s="166"/>
      <c r="L326" s="166"/>
      <c r="M326" s="166"/>
    </row>
    <row r="327" ht="13.65" customHeight="1">
      <c r="A327" s="166"/>
      <c r="B327" s="166"/>
      <c r="C327" s="166"/>
      <c r="D327" s="166"/>
      <c r="E327" s="166"/>
      <c r="F327" s="166"/>
      <c r="G327" s="166"/>
      <c r="H327" s="166"/>
      <c r="I327" s="166"/>
      <c r="J327" s="166"/>
      <c r="K327" s="166"/>
      <c r="L327" s="166"/>
      <c r="M327" s="166"/>
    </row>
    <row r="328" ht="13.65" customHeight="1">
      <c r="A328" s="166"/>
      <c r="B328" s="166"/>
      <c r="C328" s="166"/>
      <c r="D328" s="166"/>
      <c r="E328" s="166"/>
      <c r="F328" s="166"/>
      <c r="G328" s="166"/>
      <c r="H328" s="166"/>
      <c r="I328" s="166"/>
      <c r="J328" s="166"/>
      <c r="K328" s="166"/>
      <c r="L328" s="166"/>
      <c r="M328" s="166"/>
    </row>
    <row r="329" ht="13.65" customHeight="1">
      <c r="A329" s="166"/>
      <c r="B329" s="166"/>
      <c r="C329" s="166"/>
      <c r="D329" s="166"/>
      <c r="E329" s="166"/>
      <c r="F329" s="166"/>
      <c r="G329" s="166"/>
      <c r="H329" s="166"/>
      <c r="I329" s="166"/>
      <c r="J329" s="166"/>
      <c r="K329" s="166"/>
      <c r="L329" s="166"/>
      <c r="M329" s="166"/>
    </row>
    <row r="330" ht="13.65" customHeight="1">
      <c r="A330" s="166"/>
      <c r="B330" s="166"/>
      <c r="C330" s="166"/>
      <c r="D330" s="166"/>
      <c r="E330" s="166"/>
      <c r="F330" s="166"/>
      <c r="G330" s="166"/>
      <c r="H330" s="166"/>
      <c r="I330" s="166"/>
      <c r="J330" s="166"/>
      <c r="K330" s="166"/>
      <c r="L330" s="166"/>
      <c r="M330" s="166"/>
    </row>
    <row r="331" ht="13.65" customHeight="1">
      <c r="A331" s="166"/>
      <c r="B331" s="166"/>
      <c r="C331" s="166"/>
      <c r="D331" s="166"/>
      <c r="E331" s="166"/>
      <c r="F331" s="166"/>
      <c r="G331" s="166"/>
      <c r="H331" s="166"/>
      <c r="I331" s="166"/>
      <c r="J331" s="166"/>
      <c r="K331" s="166"/>
      <c r="L331" s="166"/>
      <c r="M331" s="166"/>
    </row>
    <row r="332" ht="13.65" customHeight="1">
      <c r="A332" s="166"/>
      <c r="B332" s="166"/>
      <c r="C332" s="166"/>
      <c r="D332" s="166"/>
      <c r="E332" s="166"/>
      <c r="F332" s="166"/>
      <c r="G332" s="166"/>
      <c r="H332" s="166"/>
      <c r="I332" s="166"/>
      <c r="J332" s="166"/>
      <c r="K332" s="166"/>
      <c r="L332" s="166"/>
      <c r="M332" s="166"/>
    </row>
    <row r="333" ht="13.65" customHeight="1">
      <c r="A333" s="166"/>
      <c r="B333" s="166"/>
      <c r="C333" s="166"/>
      <c r="D333" s="166"/>
      <c r="E333" s="166"/>
      <c r="F333" s="166"/>
      <c r="G333" s="166"/>
      <c r="H333" s="166"/>
      <c r="I333" s="166"/>
      <c r="J333" s="166"/>
      <c r="K333" s="166"/>
      <c r="L333" s="166"/>
      <c r="M333" s="166"/>
    </row>
    <row r="334" ht="13.65" customHeight="1">
      <c r="A334" s="166"/>
      <c r="B334" s="166"/>
      <c r="C334" s="166"/>
      <c r="D334" s="166"/>
      <c r="E334" s="166"/>
      <c r="F334" s="166"/>
      <c r="G334" s="166"/>
      <c r="H334" s="166"/>
      <c r="I334" s="166"/>
      <c r="J334" s="166"/>
      <c r="K334" s="166"/>
      <c r="L334" s="166"/>
      <c r="M334" s="166"/>
    </row>
    <row r="335" ht="13.65" customHeight="1">
      <c r="A335" s="166"/>
      <c r="B335" s="166"/>
      <c r="C335" s="166"/>
      <c r="D335" s="166"/>
      <c r="E335" s="166"/>
      <c r="F335" s="166"/>
      <c r="G335" s="166"/>
      <c r="H335" s="166"/>
      <c r="I335" s="166"/>
      <c r="J335" s="166"/>
      <c r="K335" s="166"/>
      <c r="L335" s="166"/>
      <c r="M335" s="166"/>
    </row>
    <row r="336" ht="13.65" customHeight="1">
      <c r="A336" s="166"/>
      <c r="B336" s="166"/>
      <c r="C336" s="166"/>
      <c r="D336" s="166"/>
      <c r="E336" s="166"/>
      <c r="F336" s="166"/>
      <c r="G336" s="166"/>
      <c r="H336" s="166"/>
      <c r="I336" s="166"/>
      <c r="J336" s="166"/>
      <c r="K336" s="166"/>
      <c r="L336" s="166"/>
      <c r="M336" s="166"/>
    </row>
    <row r="337" ht="13.65" customHeight="1">
      <c r="A337" s="166"/>
      <c r="B337" s="166"/>
      <c r="C337" s="166"/>
      <c r="D337" s="166"/>
      <c r="E337" s="166"/>
      <c r="F337" s="166"/>
      <c r="G337" s="166"/>
      <c r="H337" s="166"/>
      <c r="I337" s="166"/>
      <c r="J337" s="166"/>
      <c r="K337" s="166"/>
      <c r="L337" s="166"/>
      <c r="M337" s="166"/>
    </row>
    <row r="338" ht="13.65" customHeight="1">
      <c r="A338" s="166"/>
      <c r="B338" s="166"/>
      <c r="C338" s="166"/>
      <c r="D338" s="166"/>
      <c r="E338" s="166"/>
      <c r="F338" s="166"/>
      <c r="G338" s="166"/>
      <c r="H338" s="166"/>
      <c r="I338" s="166"/>
      <c r="J338" s="166"/>
      <c r="K338" s="166"/>
      <c r="L338" s="166"/>
      <c r="M338" s="166"/>
    </row>
    <row r="339" ht="13.65" customHeight="1">
      <c r="A339" s="166"/>
      <c r="B339" s="166"/>
      <c r="C339" s="166"/>
      <c r="D339" s="166"/>
      <c r="E339" s="166"/>
      <c r="F339" s="166"/>
      <c r="G339" s="166"/>
      <c r="H339" s="166"/>
      <c r="I339" s="166"/>
      <c r="J339" s="166"/>
      <c r="K339" s="166"/>
      <c r="L339" s="166"/>
      <c r="M339" s="166"/>
    </row>
    <row r="340" ht="13.65" customHeight="1">
      <c r="A340" s="166"/>
      <c r="B340" s="166"/>
      <c r="C340" s="166"/>
      <c r="D340" s="166"/>
      <c r="E340" s="166"/>
      <c r="F340" s="166"/>
      <c r="G340" s="166"/>
      <c r="H340" s="166"/>
      <c r="I340" s="166"/>
      <c r="J340" s="166"/>
      <c r="K340" s="166"/>
      <c r="L340" s="166"/>
      <c r="M340" s="166"/>
    </row>
    <row r="341" ht="13.65" customHeight="1">
      <c r="A341" s="166"/>
      <c r="B341" s="166"/>
      <c r="C341" s="166"/>
      <c r="D341" s="166"/>
      <c r="E341" s="166"/>
      <c r="F341" s="166"/>
      <c r="G341" s="166"/>
      <c r="H341" s="166"/>
      <c r="I341" s="166"/>
      <c r="J341" s="166"/>
      <c r="K341" s="166"/>
      <c r="L341" s="166"/>
      <c r="M341" s="166"/>
    </row>
    <row r="342" ht="13.65" customHeight="1">
      <c r="A342" s="166"/>
      <c r="B342" s="166"/>
      <c r="C342" s="166"/>
      <c r="D342" s="166"/>
      <c r="E342" s="166"/>
      <c r="F342" s="166"/>
      <c r="G342" s="166"/>
      <c r="H342" s="166"/>
      <c r="I342" s="166"/>
      <c r="J342" s="166"/>
      <c r="K342" s="166"/>
      <c r="L342" s="166"/>
      <c r="M342" s="166"/>
    </row>
    <row r="343" ht="13.65" customHeight="1">
      <c r="A343" s="166"/>
      <c r="B343" s="166"/>
      <c r="C343" s="166"/>
      <c r="D343" s="166"/>
      <c r="E343" s="166"/>
      <c r="F343" s="166"/>
      <c r="G343" s="166"/>
      <c r="H343" s="166"/>
      <c r="I343" s="166"/>
      <c r="J343" s="166"/>
      <c r="K343" s="166"/>
      <c r="L343" s="166"/>
      <c r="M343" s="166"/>
    </row>
    <row r="344" ht="13.65" customHeight="1">
      <c r="A344" s="166"/>
      <c r="B344" s="166"/>
      <c r="C344" s="166"/>
      <c r="D344" s="166"/>
      <c r="E344" s="166"/>
      <c r="F344" s="166"/>
      <c r="G344" s="166"/>
      <c r="H344" s="166"/>
      <c r="I344" s="166"/>
      <c r="J344" s="166"/>
      <c r="K344" s="166"/>
      <c r="L344" s="166"/>
      <c r="M344" s="166"/>
    </row>
    <row r="345" ht="13.65" customHeight="1">
      <c r="A345" s="166"/>
      <c r="B345" s="166"/>
      <c r="C345" s="166"/>
      <c r="D345" s="166"/>
      <c r="E345" s="166"/>
      <c r="F345" s="166"/>
      <c r="G345" s="166"/>
      <c r="H345" s="166"/>
      <c r="I345" s="166"/>
      <c r="J345" s="166"/>
      <c r="K345" s="166"/>
      <c r="L345" s="166"/>
      <c r="M345" s="166"/>
    </row>
    <row r="346" ht="13.65" customHeight="1">
      <c r="A346" s="166"/>
      <c r="B346" s="166"/>
      <c r="C346" s="166"/>
      <c r="D346" s="166"/>
      <c r="E346" s="166"/>
      <c r="F346" s="166"/>
      <c r="G346" s="166"/>
      <c r="H346" s="166"/>
      <c r="I346" s="166"/>
      <c r="J346" s="166"/>
      <c r="K346" s="166"/>
      <c r="L346" s="166"/>
      <c r="M346" s="166"/>
    </row>
    <row r="347" ht="13.65" customHeight="1">
      <c r="A347" s="166"/>
      <c r="B347" s="166"/>
      <c r="C347" s="166"/>
      <c r="D347" s="166"/>
      <c r="E347" s="166"/>
      <c r="F347" s="166"/>
      <c r="G347" s="166"/>
      <c r="H347" s="166"/>
      <c r="I347" s="166"/>
      <c r="J347" s="166"/>
      <c r="K347" s="166"/>
      <c r="L347" s="166"/>
      <c r="M347" s="166"/>
    </row>
    <row r="348" ht="13.65" customHeight="1">
      <c r="A348" s="166"/>
      <c r="B348" s="166"/>
      <c r="C348" s="166"/>
      <c r="D348" s="166"/>
      <c r="E348" s="166"/>
      <c r="F348" s="166"/>
      <c r="G348" s="166"/>
      <c r="H348" s="166"/>
      <c r="I348" s="166"/>
      <c r="J348" s="166"/>
      <c r="K348" s="166"/>
      <c r="L348" s="166"/>
      <c r="M348" s="166"/>
    </row>
    <row r="349" ht="13.65" customHeight="1">
      <c r="A349" s="166"/>
      <c r="B349" s="166"/>
      <c r="C349" s="166"/>
      <c r="D349" s="166"/>
      <c r="E349" s="166"/>
      <c r="F349" s="166"/>
      <c r="G349" s="166"/>
      <c r="H349" s="166"/>
      <c r="I349" s="166"/>
      <c r="J349" s="166"/>
      <c r="K349" s="166"/>
      <c r="L349" s="166"/>
      <c r="M349" s="166"/>
    </row>
    <row r="350" ht="13.65" customHeight="1">
      <c r="A350" s="166"/>
      <c r="B350" s="166"/>
      <c r="C350" s="166"/>
      <c r="D350" s="166"/>
      <c r="E350" s="166"/>
      <c r="F350" s="166"/>
      <c r="G350" s="166"/>
      <c r="H350" s="166"/>
      <c r="I350" s="166"/>
      <c r="J350" s="166"/>
      <c r="K350" s="166"/>
      <c r="L350" s="166"/>
      <c r="M350" s="166"/>
    </row>
    <row r="351" ht="13.65" customHeight="1">
      <c r="A351" s="166"/>
      <c r="B351" s="166"/>
      <c r="C351" s="166"/>
      <c r="D351" s="166"/>
      <c r="E351" s="166"/>
      <c r="F351" s="166"/>
      <c r="G351" s="166"/>
      <c r="H351" s="166"/>
      <c r="I351" s="166"/>
      <c r="J351" s="166"/>
      <c r="K351" s="166"/>
      <c r="L351" s="166"/>
      <c r="M351" s="166"/>
    </row>
    <row r="352" ht="13.65" customHeight="1">
      <c r="A352" s="166"/>
      <c r="B352" s="166"/>
      <c r="C352" s="166"/>
      <c r="D352" s="166"/>
      <c r="E352" s="166"/>
      <c r="F352" s="166"/>
      <c r="G352" s="166"/>
      <c r="H352" s="166"/>
      <c r="I352" s="166"/>
      <c r="J352" s="166"/>
      <c r="K352" s="166"/>
      <c r="L352" s="166"/>
      <c r="M352" s="166"/>
    </row>
    <row r="353" ht="13.65" customHeight="1">
      <c r="A353" s="166"/>
      <c r="B353" s="166"/>
      <c r="C353" s="166"/>
      <c r="D353" s="166"/>
      <c r="E353" s="166"/>
      <c r="F353" s="166"/>
      <c r="G353" s="166"/>
      <c r="H353" s="166"/>
      <c r="I353" s="166"/>
      <c r="J353" s="166"/>
      <c r="K353" s="166"/>
      <c r="L353" s="166"/>
      <c r="M353" s="166"/>
    </row>
    <row r="354" ht="13.65" customHeight="1">
      <c r="A354" s="166"/>
      <c r="B354" s="166"/>
      <c r="C354" s="166"/>
      <c r="D354" s="166"/>
      <c r="E354" s="166"/>
      <c r="F354" s="166"/>
      <c r="G354" s="166"/>
      <c r="H354" s="166"/>
      <c r="I354" s="166"/>
      <c r="J354" s="166"/>
      <c r="K354" s="166"/>
      <c r="L354" s="166"/>
      <c r="M354" s="166"/>
    </row>
    <row r="355" ht="13.65" customHeight="1">
      <c r="A355" s="166"/>
      <c r="B355" s="166"/>
      <c r="C355" s="166"/>
      <c r="D355" s="166"/>
      <c r="E355" s="166"/>
      <c r="F355" s="166"/>
      <c r="G355" s="166"/>
      <c r="H355" s="166"/>
      <c r="I355" s="166"/>
      <c r="J355" s="166"/>
      <c r="K355" s="166"/>
      <c r="L355" s="166"/>
      <c r="M355" s="166"/>
    </row>
    <row r="356" ht="13.65" customHeight="1">
      <c r="A356" s="166"/>
      <c r="B356" s="166"/>
      <c r="C356" s="166"/>
      <c r="D356" s="166"/>
      <c r="E356" s="166"/>
      <c r="F356" s="166"/>
      <c r="G356" s="166"/>
      <c r="H356" s="166"/>
      <c r="I356" s="166"/>
      <c r="J356" s="166"/>
      <c r="K356" s="166"/>
      <c r="L356" s="166"/>
      <c r="M356" s="166"/>
    </row>
    <row r="357" ht="13.65" customHeight="1">
      <c r="A357" s="166"/>
      <c r="B357" s="166"/>
      <c r="C357" s="166"/>
      <c r="D357" s="166"/>
      <c r="E357" s="166"/>
      <c r="F357" s="166"/>
      <c r="G357" s="166"/>
      <c r="H357" s="166"/>
      <c r="I357" s="166"/>
      <c r="J357" s="166"/>
      <c r="K357" s="166"/>
      <c r="L357" s="166"/>
      <c r="M357" s="166"/>
    </row>
    <row r="358" ht="13.65" customHeight="1">
      <c r="A358" s="166"/>
      <c r="B358" s="166"/>
      <c r="C358" s="166"/>
      <c r="D358" s="166"/>
      <c r="E358" s="166"/>
      <c r="F358" s="166"/>
      <c r="G358" s="166"/>
      <c r="H358" s="166"/>
      <c r="I358" s="166"/>
      <c r="J358" s="166"/>
      <c r="K358" s="166"/>
      <c r="L358" s="166"/>
      <c r="M358" s="166"/>
    </row>
    <row r="359" ht="13.65" customHeight="1">
      <c r="A359" s="166"/>
      <c r="B359" s="166"/>
      <c r="C359" s="166"/>
      <c r="D359" s="166"/>
      <c r="E359" s="166"/>
      <c r="F359" s="166"/>
      <c r="G359" s="166"/>
      <c r="H359" s="166"/>
      <c r="I359" s="166"/>
      <c r="J359" s="166"/>
      <c r="K359" s="166"/>
      <c r="L359" s="166"/>
      <c r="M359" s="166"/>
    </row>
    <row r="360" ht="13.65" customHeight="1">
      <c r="A360" s="166"/>
      <c r="B360" s="166"/>
      <c r="C360" s="166"/>
      <c r="D360" s="166"/>
      <c r="E360" s="166"/>
      <c r="F360" s="166"/>
      <c r="G360" s="166"/>
      <c r="H360" s="166"/>
      <c r="I360" s="166"/>
      <c r="J360" s="166"/>
      <c r="K360" s="166"/>
      <c r="L360" s="166"/>
      <c r="M360" s="166"/>
    </row>
    <row r="361" ht="13.65" customHeight="1">
      <c r="A361" s="166"/>
      <c r="B361" s="166"/>
      <c r="C361" s="166"/>
      <c r="D361" s="166"/>
      <c r="E361" s="166"/>
      <c r="F361" s="166"/>
      <c r="G361" s="166"/>
      <c r="H361" s="166"/>
      <c r="I361" s="166"/>
      <c r="J361" s="166"/>
      <c r="K361" s="166"/>
      <c r="L361" s="166"/>
      <c r="M361" s="166"/>
    </row>
    <row r="362" ht="13.65" customHeight="1">
      <c r="A362" s="166"/>
      <c r="B362" s="166"/>
      <c r="C362" s="166"/>
      <c r="D362" s="166"/>
      <c r="E362" s="166"/>
      <c r="F362" s="166"/>
      <c r="G362" s="166"/>
      <c r="H362" s="166"/>
      <c r="I362" s="166"/>
      <c r="J362" s="166"/>
      <c r="K362" s="166"/>
      <c r="L362" s="166"/>
      <c r="M362" s="166"/>
    </row>
    <row r="363" ht="13.65" customHeight="1">
      <c r="A363" s="166"/>
      <c r="B363" s="166"/>
      <c r="C363" s="166"/>
      <c r="D363" s="166"/>
      <c r="E363" s="166"/>
      <c r="F363" s="166"/>
      <c r="G363" s="166"/>
      <c r="H363" s="166"/>
      <c r="I363" s="166"/>
      <c r="J363" s="166"/>
      <c r="K363" s="166"/>
      <c r="L363" s="166"/>
      <c r="M363" s="166"/>
    </row>
    <row r="364" ht="13.65" customHeight="1">
      <c r="A364" s="166"/>
      <c r="B364" s="166"/>
      <c r="C364" s="166"/>
      <c r="D364" s="166"/>
      <c r="E364" s="166"/>
      <c r="F364" s="166"/>
      <c r="G364" s="166"/>
      <c r="H364" s="166"/>
      <c r="I364" s="166"/>
      <c r="J364" s="166"/>
      <c r="K364" s="166"/>
      <c r="L364" s="166"/>
      <c r="M364" s="166"/>
    </row>
    <row r="365" ht="13.65" customHeight="1">
      <c r="A365" s="166"/>
      <c r="B365" s="166"/>
      <c r="C365" s="166"/>
      <c r="D365" s="166"/>
      <c r="E365" s="166"/>
      <c r="F365" s="166"/>
      <c r="G365" s="166"/>
      <c r="H365" s="166"/>
      <c r="I365" s="166"/>
      <c r="J365" s="166"/>
      <c r="K365" s="166"/>
      <c r="L365" s="166"/>
      <c r="M365" s="166"/>
    </row>
    <row r="366" ht="13.65" customHeight="1">
      <c r="A366" s="166"/>
      <c r="B366" s="166"/>
      <c r="C366" s="166"/>
      <c r="D366" s="166"/>
      <c r="E366" s="166"/>
      <c r="F366" s="166"/>
      <c r="G366" s="166"/>
      <c r="H366" s="166"/>
      <c r="I366" s="166"/>
      <c r="J366" s="166"/>
      <c r="K366" s="166"/>
      <c r="L366" s="166"/>
      <c r="M366" s="166"/>
    </row>
    <row r="367" ht="13.65" customHeight="1">
      <c r="A367" s="166"/>
      <c r="B367" s="166"/>
      <c r="C367" s="166"/>
      <c r="D367" s="166"/>
      <c r="E367" s="166"/>
      <c r="F367" s="166"/>
      <c r="G367" s="166"/>
      <c r="H367" s="166"/>
      <c r="I367" s="166"/>
      <c r="J367" s="166"/>
      <c r="K367" s="166"/>
      <c r="L367" s="166"/>
      <c r="M367" s="166"/>
    </row>
    <row r="368" ht="13.65" customHeight="1">
      <c r="A368" s="166"/>
      <c r="B368" s="166"/>
      <c r="C368" s="166"/>
      <c r="D368" s="166"/>
      <c r="E368" s="166"/>
      <c r="F368" s="166"/>
      <c r="G368" s="166"/>
      <c r="H368" s="166"/>
      <c r="I368" s="166"/>
      <c r="J368" s="166"/>
      <c r="K368" s="166"/>
      <c r="L368" s="166"/>
      <c r="M368" s="166"/>
    </row>
    <row r="369" ht="13.65" customHeight="1">
      <c r="A369" s="166"/>
      <c r="B369" s="166"/>
      <c r="C369" s="166"/>
      <c r="D369" s="166"/>
      <c r="E369" s="166"/>
      <c r="F369" s="166"/>
      <c r="G369" s="166"/>
      <c r="H369" s="166"/>
      <c r="I369" s="166"/>
      <c r="J369" s="166"/>
      <c r="K369" s="166"/>
      <c r="L369" s="166"/>
      <c r="M369" s="166"/>
    </row>
    <row r="370" ht="13.65" customHeight="1">
      <c r="A370" s="166"/>
      <c r="B370" s="166"/>
      <c r="C370" s="166"/>
      <c r="D370" s="166"/>
      <c r="E370" s="166"/>
      <c r="F370" s="166"/>
      <c r="G370" s="166"/>
      <c r="H370" s="166"/>
      <c r="I370" s="166"/>
      <c r="J370" s="166"/>
      <c r="K370" s="166"/>
      <c r="L370" s="166"/>
      <c r="M370" s="166"/>
    </row>
    <row r="371" ht="13.65" customHeight="1">
      <c r="A371" s="166"/>
      <c r="B371" s="166"/>
      <c r="C371" s="166"/>
      <c r="D371" s="166"/>
      <c r="E371" s="166"/>
      <c r="F371" s="166"/>
      <c r="G371" s="166"/>
      <c r="H371" s="166"/>
      <c r="I371" s="166"/>
      <c r="J371" s="166"/>
      <c r="K371" s="166"/>
      <c r="L371" s="166"/>
      <c r="M371" s="166"/>
    </row>
    <row r="372" ht="13.65" customHeight="1">
      <c r="A372" s="166"/>
      <c r="B372" s="166"/>
      <c r="C372" s="166"/>
      <c r="D372" s="166"/>
      <c r="E372" s="166"/>
      <c r="F372" s="166"/>
      <c r="G372" s="166"/>
      <c r="H372" s="166"/>
      <c r="I372" s="166"/>
      <c r="J372" s="166"/>
      <c r="K372" s="166"/>
      <c r="L372" s="166"/>
      <c r="M372" s="166"/>
    </row>
    <row r="373" ht="13.65" customHeight="1">
      <c r="A373" s="166"/>
      <c r="B373" s="166"/>
      <c r="C373" s="166"/>
      <c r="D373" s="166"/>
      <c r="E373" s="166"/>
      <c r="F373" s="166"/>
      <c r="G373" s="166"/>
      <c r="H373" s="166"/>
      <c r="I373" s="166"/>
      <c r="J373" s="166"/>
      <c r="K373" s="166"/>
      <c r="L373" s="166"/>
      <c r="M373" s="166"/>
    </row>
    <row r="374" ht="13.65" customHeight="1">
      <c r="A374" s="166"/>
      <c r="B374" s="166"/>
      <c r="C374" s="166"/>
      <c r="D374" s="166"/>
      <c r="E374" s="166"/>
      <c r="F374" s="166"/>
      <c r="G374" s="166"/>
      <c r="H374" s="166"/>
      <c r="I374" s="166"/>
      <c r="J374" s="166"/>
      <c r="K374" s="166"/>
      <c r="L374" s="166"/>
      <c r="M374" s="166"/>
    </row>
    <row r="375" ht="13.65" customHeight="1">
      <c r="A375" s="166"/>
      <c r="B375" s="166"/>
      <c r="C375" s="166"/>
      <c r="D375" s="166"/>
      <c r="E375" s="166"/>
      <c r="F375" s="166"/>
      <c r="G375" s="166"/>
      <c r="H375" s="166"/>
      <c r="I375" s="166"/>
      <c r="J375" s="166"/>
      <c r="K375" s="166"/>
      <c r="L375" s="166"/>
      <c r="M375" s="166"/>
    </row>
    <row r="376" ht="13.65" customHeight="1">
      <c r="A376" s="166"/>
      <c r="B376" s="166"/>
      <c r="C376" s="166"/>
      <c r="D376" s="166"/>
      <c r="E376" s="166"/>
      <c r="F376" s="166"/>
      <c r="G376" s="166"/>
      <c r="H376" s="166"/>
      <c r="I376" s="166"/>
      <c r="J376" s="166"/>
      <c r="K376" s="166"/>
      <c r="L376" s="166"/>
      <c r="M376" s="166"/>
    </row>
    <row r="377" ht="13.65" customHeight="1">
      <c r="A377" s="166"/>
      <c r="B377" s="166"/>
      <c r="C377" s="166"/>
      <c r="D377" s="166"/>
      <c r="E377" s="166"/>
      <c r="F377" s="166"/>
      <c r="G377" s="166"/>
      <c r="H377" s="166"/>
      <c r="I377" s="166"/>
      <c r="J377" s="166"/>
      <c r="K377" s="166"/>
      <c r="L377" s="166"/>
      <c r="M377" s="166"/>
    </row>
    <row r="378" ht="13.65" customHeight="1">
      <c r="A378" s="166"/>
      <c r="B378" s="166"/>
      <c r="C378" s="166"/>
      <c r="D378" s="166"/>
      <c r="E378" s="166"/>
      <c r="F378" s="166"/>
      <c r="G378" s="166"/>
      <c r="H378" s="166"/>
      <c r="I378" s="166"/>
      <c r="J378" s="166"/>
      <c r="K378" s="166"/>
      <c r="L378" s="166"/>
      <c r="M378" s="166"/>
    </row>
    <row r="379" ht="13.65" customHeight="1">
      <c r="A379" s="166"/>
      <c r="B379" s="166"/>
      <c r="C379" s="166"/>
      <c r="D379" s="166"/>
      <c r="E379" s="166"/>
      <c r="F379" s="166"/>
      <c r="G379" s="166"/>
      <c r="H379" s="166"/>
      <c r="I379" s="166"/>
      <c r="J379" s="166"/>
      <c r="K379" s="166"/>
      <c r="L379" s="166"/>
      <c r="M379" s="166"/>
    </row>
    <row r="380" ht="13.65" customHeight="1">
      <c r="A380" s="166"/>
      <c r="B380" s="166"/>
      <c r="C380" s="166"/>
      <c r="D380" s="166"/>
      <c r="E380" s="166"/>
      <c r="F380" s="166"/>
      <c r="G380" s="166"/>
      <c r="H380" s="166"/>
      <c r="I380" s="166"/>
      <c r="J380" s="166"/>
      <c r="K380" s="166"/>
      <c r="L380" s="166"/>
      <c r="M380" s="166"/>
    </row>
    <row r="381" ht="13.65" customHeight="1">
      <c r="A381" s="166"/>
      <c r="B381" s="166"/>
      <c r="C381" s="166"/>
      <c r="D381" s="166"/>
      <c r="E381" s="166"/>
      <c r="F381" s="166"/>
      <c r="G381" s="166"/>
      <c r="H381" s="166"/>
      <c r="I381" s="166"/>
      <c r="J381" s="166"/>
      <c r="K381" s="166"/>
      <c r="L381" s="166"/>
      <c r="M381" s="166"/>
    </row>
    <row r="382" ht="13.65" customHeight="1">
      <c r="A382" s="166"/>
      <c r="B382" s="166"/>
      <c r="C382" s="166"/>
      <c r="D382" s="166"/>
      <c r="E382" s="166"/>
      <c r="F382" s="166"/>
      <c r="G382" s="166"/>
      <c r="H382" s="166"/>
      <c r="I382" s="166"/>
      <c r="J382" s="166"/>
      <c r="K382" s="166"/>
      <c r="L382" s="166"/>
      <c r="M382" s="166"/>
    </row>
    <row r="383" ht="13.65" customHeight="1">
      <c r="A383" s="166"/>
      <c r="B383" s="166"/>
      <c r="C383" s="166"/>
      <c r="D383" s="166"/>
      <c r="E383" s="166"/>
      <c r="F383" s="166"/>
      <c r="G383" s="166"/>
      <c r="H383" s="166"/>
      <c r="I383" s="166"/>
      <c r="J383" s="166"/>
      <c r="K383" s="166"/>
      <c r="L383" s="166"/>
      <c r="M383" s="166"/>
    </row>
    <row r="384" ht="13.65" customHeight="1">
      <c r="A384" s="166"/>
      <c r="B384" s="166"/>
      <c r="C384" s="166"/>
      <c r="D384" s="166"/>
      <c r="E384" s="166"/>
      <c r="F384" s="166"/>
      <c r="G384" s="166"/>
      <c r="H384" s="166"/>
      <c r="I384" s="166"/>
      <c r="J384" s="166"/>
      <c r="K384" s="166"/>
      <c r="L384" s="166"/>
      <c r="M384" s="166"/>
    </row>
    <row r="385" ht="13.65" customHeight="1">
      <c r="A385" s="166"/>
      <c r="B385" s="166"/>
      <c r="C385" s="166"/>
      <c r="D385" s="166"/>
      <c r="E385" s="166"/>
      <c r="F385" s="166"/>
      <c r="G385" s="166"/>
      <c r="H385" s="166"/>
      <c r="I385" s="166"/>
      <c r="J385" s="166"/>
      <c r="K385" s="166"/>
      <c r="L385" s="166"/>
      <c r="M385" s="166"/>
    </row>
    <row r="386" ht="13.65" customHeight="1">
      <c r="A386" s="166"/>
      <c r="B386" s="166"/>
      <c r="C386" s="166"/>
      <c r="D386" s="166"/>
      <c r="E386" s="166"/>
      <c r="F386" s="166"/>
      <c r="G386" s="166"/>
      <c r="H386" s="166"/>
      <c r="I386" s="166"/>
      <c r="J386" s="166"/>
      <c r="K386" s="166"/>
      <c r="L386" s="166"/>
      <c r="M386" s="166"/>
    </row>
    <row r="387" ht="13.65" customHeight="1">
      <c r="A387" s="166"/>
      <c r="B387" s="166"/>
      <c r="C387" s="166"/>
      <c r="D387" s="166"/>
      <c r="E387" s="166"/>
      <c r="F387" s="166"/>
      <c r="G387" s="166"/>
      <c r="H387" s="166"/>
      <c r="I387" s="166"/>
      <c r="J387" s="166"/>
      <c r="K387" s="166"/>
      <c r="L387" s="166"/>
      <c r="M387" s="166"/>
    </row>
    <row r="388" ht="13.65" customHeight="1">
      <c r="A388" s="166"/>
      <c r="B388" s="166"/>
      <c r="C388" s="166"/>
      <c r="D388" s="166"/>
      <c r="E388" s="166"/>
      <c r="F388" s="166"/>
      <c r="G388" s="166"/>
      <c r="H388" s="166"/>
      <c r="I388" s="166"/>
      <c r="J388" s="166"/>
      <c r="K388" s="166"/>
      <c r="L388" s="166"/>
      <c r="M388" s="166"/>
    </row>
    <row r="389" ht="13.65" customHeight="1">
      <c r="A389" s="166"/>
      <c r="B389" s="166"/>
      <c r="C389" s="166"/>
      <c r="D389" s="166"/>
      <c r="E389" s="166"/>
      <c r="F389" s="166"/>
      <c r="G389" s="166"/>
      <c r="H389" s="166"/>
      <c r="I389" s="166"/>
      <c r="J389" s="166"/>
      <c r="K389" s="166"/>
      <c r="L389" s="166"/>
      <c r="M389" s="166"/>
    </row>
    <row r="390" ht="13.65" customHeight="1">
      <c r="A390" s="166"/>
      <c r="B390" s="166"/>
      <c r="C390" s="166"/>
      <c r="D390" s="166"/>
      <c r="E390" s="166"/>
      <c r="F390" s="166"/>
      <c r="G390" s="166"/>
      <c r="H390" s="166"/>
      <c r="I390" s="166"/>
      <c r="J390" s="166"/>
      <c r="K390" s="166"/>
      <c r="L390" s="166"/>
      <c r="M390" s="166"/>
    </row>
    <row r="391" ht="13.65" customHeight="1">
      <c r="A391" s="166"/>
      <c r="B391" s="166"/>
      <c r="C391" s="166"/>
      <c r="D391" s="166"/>
      <c r="E391" s="166"/>
      <c r="F391" s="166"/>
      <c r="G391" s="166"/>
      <c r="H391" s="166"/>
      <c r="I391" s="166"/>
      <c r="J391" s="166"/>
      <c r="K391" s="166"/>
      <c r="L391" s="166"/>
      <c r="M391" s="166"/>
    </row>
    <row r="392" ht="13.65" customHeight="1">
      <c r="A392" s="166"/>
      <c r="B392" s="166"/>
      <c r="C392" s="166"/>
      <c r="D392" s="166"/>
      <c r="E392" s="166"/>
      <c r="F392" s="166"/>
      <c r="G392" s="166"/>
      <c r="H392" s="166"/>
      <c r="I392" s="166"/>
      <c r="J392" s="166"/>
      <c r="K392" s="166"/>
      <c r="L392" s="166"/>
      <c r="M392" s="166"/>
    </row>
    <row r="393" ht="13.65" customHeight="1">
      <c r="A393" s="166"/>
      <c r="B393" s="166"/>
      <c r="C393" s="166"/>
      <c r="D393" s="166"/>
      <c r="E393" s="166"/>
      <c r="F393" s="166"/>
      <c r="G393" s="166"/>
      <c r="H393" s="166"/>
      <c r="I393" s="166"/>
      <c r="J393" s="166"/>
      <c r="K393" s="166"/>
      <c r="L393" s="166"/>
      <c r="M393" s="166"/>
    </row>
    <row r="394" ht="13.65" customHeight="1">
      <c r="A394" s="166"/>
      <c r="B394" s="166"/>
      <c r="C394" s="166"/>
      <c r="D394" s="166"/>
      <c r="E394" s="166"/>
      <c r="F394" s="166"/>
      <c r="G394" s="166"/>
      <c r="H394" s="166"/>
      <c r="I394" s="166"/>
      <c r="J394" s="166"/>
      <c r="K394" s="166"/>
      <c r="L394" s="166"/>
      <c r="M394" s="166"/>
    </row>
    <row r="395" ht="13.65" customHeight="1">
      <c r="A395" s="166"/>
      <c r="B395" s="166"/>
      <c r="C395" s="166"/>
      <c r="D395" s="166"/>
      <c r="E395" s="166"/>
      <c r="F395" s="166"/>
      <c r="G395" s="166"/>
      <c r="H395" s="166"/>
      <c r="I395" s="166"/>
      <c r="J395" s="166"/>
      <c r="K395" s="166"/>
      <c r="L395" s="166"/>
      <c r="M395" s="166"/>
    </row>
    <row r="396" ht="13.65" customHeight="1">
      <c r="A396" s="166"/>
      <c r="B396" s="166"/>
      <c r="C396" s="166"/>
      <c r="D396" s="166"/>
      <c r="E396" s="166"/>
      <c r="F396" s="166"/>
      <c r="G396" s="166"/>
      <c r="H396" s="166"/>
      <c r="I396" s="166"/>
      <c r="J396" s="166"/>
      <c r="K396" s="166"/>
      <c r="L396" s="166"/>
      <c r="M396" s="166"/>
    </row>
    <row r="397" ht="13.65" customHeight="1">
      <c r="A397" s="166"/>
      <c r="B397" s="166"/>
      <c r="C397" s="166"/>
      <c r="D397" s="166"/>
      <c r="E397" s="166"/>
      <c r="F397" s="166"/>
      <c r="G397" s="166"/>
      <c r="H397" s="166"/>
      <c r="I397" s="166"/>
      <c r="J397" s="166"/>
      <c r="K397" s="166"/>
      <c r="L397" s="166"/>
      <c r="M397" s="166"/>
    </row>
    <row r="398" ht="13.65" customHeight="1">
      <c r="A398" s="166"/>
      <c r="B398" s="166"/>
      <c r="C398" s="166"/>
      <c r="D398" s="166"/>
      <c r="E398" s="166"/>
      <c r="F398" s="166"/>
      <c r="G398" s="166"/>
      <c r="H398" s="166"/>
      <c r="I398" s="166"/>
      <c r="J398" s="166"/>
      <c r="K398" s="166"/>
      <c r="L398" s="166"/>
      <c r="M398" s="166"/>
    </row>
    <row r="399" ht="13.65" customHeight="1">
      <c r="A399" s="166"/>
      <c r="B399" s="166"/>
      <c r="C399" s="166"/>
      <c r="D399" s="166"/>
      <c r="E399" s="166"/>
      <c r="F399" s="166"/>
      <c r="G399" s="166"/>
      <c r="H399" s="166"/>
      <c r="I399" s="166"/>
      <c r="J399" s="166"/>
      <c r="K399" s="166"/>
      <c r="L399" s="166"/>
      <c r="M399" s="166"/>
    </row>
    <row r="400" ht="13.65" customHeight="1">
      <c r="A400" s="166"/>
      <c r="B400" s="166"/>
      <c r="C400" s="166"/>
      <c r="D400" s="166"/>
      <c r="E400" s="166"/>
      <c r="F400" s="166"/>
      <c r="G400" s="166"/>
      <c r="H400" s="166"/>
      <c r="I400" s="166"/>
      <c r="J400" s="166"/>
      <c r="K400" s="166"/>
      <c r="L400" s="166"/>
      <c r="M400" s="166"/>
    </row>
    <row r="401" ht="13.65" customHeight="1">
      <c r="A401" s="166"/>
      <c r="B401" s="166"/>
      <c r="C401" s="166"/>
      <c r="D401" s="166"/>
      <c r="E401" s="166"/>
      <c r="F401" s="166"/>
      <c r="G401" s="166"/>
      <c r="H401" s="166"/>
      <c r="I401" s="166"/>
      <c r="J401" s="166"/>
      <c r="K401" s="166"/>
      <c r="L401" s="166"/>
      <c r="M401" s="166"/>
    </row>
    <row r="402" ht="13.65" customHeight="1">
      <c r="A402" s="166"/>
      <c r="B402" s="166"/>
      <c r="C402" s="166"/>
      <c r="D402" s="166"/>
      <c r="E402" s="166"/>
      <c r="F402" s="166"/>
      <c r="G402" s="166"/>
      <c r="H402" s="166"/>
      <c r="I402" s="166"/>
      <c r="J402" s="166"/>
      <c r="K402" s="166"/>
      <c r="L402" s="166"/>
      <c r="M402" s="166"/>
    </row>
    <row r="403" ht="13.65" customHeight="1">
      <c r="A403" s="166"/>
      <c r="B403" s="166"/>
      <c r="C403" s="166"/>
      <c r="D403" s="166"/>
      <c r="E403" s="166"/>
      <c r="F403" s="166"/>
      <c r="G403" s="166"/>
      <c r="H403" s="166"/>
      <c r="I403" s="166"/>
      <c r="J403" s="166"/>
      <c r="K403" s="166"/>
      <c r="L403" s="166"/>
      <c r="M403" s="166"/>
    </row>
    <row r="404" ht="13.65" customHeight="1">
      <c r="A404" s="166"/>
      <c r="B404" s="166"/>
      <c r="C404" s="166"/>
      <c r="D404" s="166"/>
      <c r="E404" s="166"/>
      <c r="F404" s="166"/>
      <c r="G404" s="166"/>
      <c r="H404" s="166"/>
      <c r="I404" s="166"/>
      <c r="J404" s="166"/>
      <c r="K404" s="166"/>
      <c r="L404" s="166"/>
      <c r="M404" s="166"/>
    </row>
    <row r="405" ht="13.65" customHeight="1">
      <c r="A405" s="166"/>
      <c r="B405" s="166"/>
      <c r="C405" s="166"/>
      <c r="D405" s="166"/>
      <c r="E405" s="166"/>
      <c r="F405" s="166"/>
      <c r="G405" s="166"/>
      <c r="H405" s="166"/>
      <c r="I405" s="166"/>
      <c r="J405" s="166"/>
      <c r="K405" s="166"/>
      <c r="L405" s="166"/>
      <c r="M405" s="166"/>
    </row>
    <row r="406" ht="13.65" customHeight="1">
      <c r="A406" s="166"/>
      <c r="B406" s="166"/>
      <c r="C406" s="166"/>
      <c r="D406" s="166"/>
      <c r="E406" s="166"/>
      <c r="F406" s="166"/>
      <c r="G406" s="166"/>
      <c r="H406" s="166"/>
      <c r="I406" s="166"/>
      <c r="J406" s="166"/>
      <c r="K406" s="166"/>
      <c r="L406" s="166"/>
      <c r="M406" s="166"/>
    </row>
    <row r="407" ht="13.65" customHeight="1">
      <c r="A407" s="166"/>
      <c r="B407" s="166"/>
      <c r="C407" s="166"/>
      <c r="D407" s="166"/>
      <c r="E407" s="166"/>
      <c r="F407" s="166"/>
      <c r="G407" s="166"/>
      <c r="H407" s="166"/>
      <c r="I407" s="166"/>
      <c r="J407" s="166"/>
      <c r="K407" s="166"/>
      <c r="L407" s="166"/>
      <c r="M407" s="166"/>
    </row>
    <row r="408" ht="13.65" customHeight="1">
      <c r="A408" s="166"/>
      <c r="B408" s="166"/>
      <c r="C408" s="166"/>
      <c r="D408" s="166"/>
      <c r="E408" s="166"/>
      <c r="F408" s="166"/>
      <c r="G408" s="166"/>
      <c r="H408" s="166"/>
      <c r="I408" s="166"/>
      <c r="J408" s="166"/>
      <c r="K408" s="166"/>
      <c r="L408" s="166"/>
      <c r="M408" s="166"/>
    </row>
    <row r="409" ht="13.65" customHeight="1">
      <c r="A409" s="166"/>
      <c r="B409" s="166"/>
      <c r="C409" s="166"/>
      <c r="D409" s="166"/>
      <c r="E409" s="166"/>
      <c r="F409" s="166"/>
      <c r="G409" s="166"/>
      <c r="H409" s="166"/>
      <c r="I409" s="166"/>
      <c r="J409" s="166"/>
      <c r="K409" s="166"/>
      <c r="L409" s="166"/>
      <c r="M409" s="166"/>
    </row>
    <row r="410" ht="13.65" customHeight="1">
      <c r="A410" s="166"/>
      <c r="B410" s="166"/>
      <c r="C410" s="166"/>
      <c r="D410" s="166"/>
      <c r="E410" s="166"/>
      <c r="F410" s="166"/>
      <c r="G410" s="166"/>
      <c r="H410" s="166"/>
      <c r="I410" s="166"/>
      <c r="J410" s="166"/>
      <c r="K410" s="166"/>
      <c r="L410" s="166"/>
      <c r="M410" s="166"/>
    </row>
    <row r="411" ht="13.65" customHeight="1">
      <c r="A411" s="166"/>
      <c r="B411" s="166"/>
      <c r="C411" s="166"/>
      <c r="D411" s="166"/>
      <c r="E411" s="166"/>
      <c r="F411" s="166"/>
      <c r="G411" s="166"/>
      <c r="H411" s="166"/>
      <c r="I411" s="166"/>
      <c r="J411" s="166"/>
      <c r="K411" s="166"/>
      <c r="L411" s="166"/>
      <c r="M411" s="166"/>
    </row>
    <row r="412" ht="13.65" customHeight="1">
      <c r="A412" s="166"/>
      <c r="B412" s="166"/>
      <c r="C412" s="166"/>
      <c r="D412" s="166"/>
      <c r="E412" s="166"/>
      <c r="F412" s="166"/>
      <c r="G412" s="166"/>
      <c r="H412" s="166"/>
      <c r="I412" s="166"/>
      <c r="J412" s="166"/>
      <c r="K412" s="166"/>
      <c r="L412" s="166"/>
      <c r="M412" s="166"/>
    </row>
    <row r="413" ht="13.65" customHeight="1">
      <c r="A413" s="166"/>
      <c r="B413" s="166"/>
      <c r="C413" s="166"/>
      <c r="D413" s="166"/>
      <c r="E413" s="166"/>
      <c r="F413" s="166"/>
      <c r="G413" s="166"/>
      <c r="H413" s="166"/>
      <c r="I413" s="166"/>
      <c r="J413" s="166"/>
      <c r="K413" s="166"/>
      <c r="L413" s="166"/>
      <c r="M413" s="166"/>
    </row>
    <row r="414" ht="13.65" customHeight="1">
      <c r="A414" s="166"/>
      <c r="B414" s="166"/>
      <c r="C414" s="166"/>
      <c r="D414" s="166"/>
      <c r="E414" s="166"/>
      <c r="F414" s="166"/>
      <c r="G414" s="166"/>
      <c r="H414" s="166"/>
      <c r="I414" s="166"/>
      <c r="J414" s="166"/>
      <c r="K414" s="166"/>
      <c r="L414" s="166"/>
      <c r="M414" s="166"/>
    </row>
    <row r="415" ht="13.65" customHeight="1">
      <c r="A415" s="166"/>
      <c r="B415" s="166"/>
      <c r="C415" s="166"/>
      <c r="D415" s="166"/>
      <c r="E415" s="166"/>
      <c r="F415" s="166"/>
      <c r="G415" s="166"/>
      <c r="H415" s="166"/>
      <c r="I415" s="166"/>
      <c r="J415" s="166"/>
      <c r="K415" s="166"/>
      <c r="L415" s="166"/>
      <c r="M415" s="166"/>
    </row>
    <row r="416" ht="13.65" customHeight="1">
      <c r="A416" s="166"/>
      <c r="B416" s="166"/>
      <c r="C416" s="166"/>
      <c r="D416" s="166"/>
      <c r="E416" s="166"/>
      <c r="F416" s="166"/>
      <c r="G416" s="166"/>
      <c r="H416" s="166"/>
      <c r="I416" s="166"/>
      <c r="J416" s="166"/>
      <c r="K416" s="166"/>
      <c r="L416" s="166"/>
      <c r="M416" s="166"/>
    </row>
    <row r="417" ht="13.65" customHeight="1">
      <c r="A417" s="166"/>
      <c r="B417" s="166"/>
      <c r="C417" s="166"/>
      <c r="D417" s="166"/>
      <c r="E417" s="166"/>
      <c r="F417" s="166"/>
      <c r="G417" s="166"/>
      <c r="H417" s="166"/>
      <c r="I417" s="166"/>
      <c r="J417" s="166"/>
      <c r="K417" s="166"/>
      <c r="L417" s="166"/>
      <c r="M417" s="166"/>
    </row>
    <row r="418" ht="13.65" customHeight="1">
      <c r="A418" s="166"/>
      <c r="B418" s="166"/>
      <c r="C418" s="166"/>
      <c r="D418" s="166"/>
      <c r="E418" s="166"/>
      <c r="F418" s="166"/>
      <c r="G418" s="166"/>
      <c r="H418" s="166"/>
      <c r="I418" s="166"/>
      <c r="J418" s="166"/>
      <c r="K418" s="166"/>
      <c r="L418" s="166"/>
      <c r="M418" s="166"/>
    </row>
    <row r="419" ht="13.65" customHeight="1">
      <c r="A419" s="166"/>
      <c r="B419" s="166"/>
      <c r="C419" s="166"/>
      <c r="D419" s="166"/>
      <c r="E419" s="166"/>
      <c r="F419" s="166"/>
      <c r="G419" s="166"/>
      <c r="H419" s="166"/>
      <c r="I419" s="166"/>
      <c r="J419" s="166"/>
      <c r="K419" s="166"/>
      <c r="L419" s="166"/>
      <c r="M419" s="166"/>
    </row>
    <row r="420" ht="13.65" customHeight="1">
      <c r="A420" s="166"/>
      <c r="B420" s="166"/>
      <c r="C420" s="166"/>
      <c r="D420" s="166"/>
      <c r="E420" s="166"/>
      <c r="F420" s="166"/>
      <c r="G420" s="166"/>
      <c r="H420" s="166"/>
      <c r="I420" s="166"/>
      <c r="J420" s="166"/>
      <c r="K420" s="166"/>
      <c r="L420" s="166"/>
      <c r="M420" s="166"/>
    </row>
    <row r="421" ht="13.65" customHeight="1">
      <c r="A421" s="166"/>
      <c r="B421" s="166"/>
      <c r="C421" s="166"/>
      <c r="D421" s="166"/>
      <c r="E421" s="166"/>
      <c r="F421" s="166"/>
      <c r="G421" s="166"/>
      <c r="H421" s="166"/>
      <c r="I421" s="166"/>
      <c r="J421" s="166"/>
      <c r="K421" s="166"/>
      <c r="L421" s="166"/>
      <c r="M421" s="166"/>
    </row>
    <row r="422" ht="13.65" customHeight="1">
      <c r="A422" s="166"/>
      <c r="B422" s="166"/>
      <c r="C422" s="166"/>
      <c r="D422" s="166"/>
      <c r="E422" s="166"/>
      <c r="F422" s="166"/>
      <c r="G422" s="166"/>
      <c r="H422" s="166"/>
      <c r="I422" s="166"/>
      <c r="J422" s="166"/>
      <c r="K422" s="166"/>
      <c r="L422" s="166"/>
      <c r="M422" s="166"/>
    </row>
    <row r="423" ht="13.65" customHeight="1">
      <c r="A423" s="166"/>
      <c r="B423" s="166"/>
      <c r="C423" s="166"/>
      <c r="D423" s="166"/>
      <c r="E423" s="166"/>
      <c r="F423" s="166"/>
      <c r="G423" s="166"/>
      <c r="H423" s="166"/>
      <c r="I423" s="166"/>
      <c r="J423" s="166"/>
      <c r="K423" s="166"/>
      <c r="L423" s="166"/>
      <c r="M423" s="166"/>
    </row>
    <row r="424" ht="13.65" customHeight="1">
      <c r="A424" s="166"/>
      <c r="B424" s="166"/>
      <c r="C424" s="166"/>
      <c r="D424" s="166"/>
      <c r="E424" s="166"/>
      <c r="F424" s="166"/>
      <c r="G424" s="166"/>
      <c r="H424" s="166"/>
      <c r="I424" s="166"/>
      <c r="J424" s="166"/>
      <c r="K424" s="166"/>
      <c r="L424" s="166"/>
      <c r="M424" s="166"/>
    </row>
    <row r="425" ht="13.65" customHeight="1">
      <c r="A425" s="166"/>
      <c r="B425" s="166"/>
      <c r="C425" s="166"/>
      <c r="D425" s="166"/>
      <c r="E425" s="166"/>
      <c r="F425" s="166"/>
      <c r="G425" s="166"/>
      <c r="H425" s="166"/>
      <c r="I425" s="166"/>
      <c r="J425" s="166"/>
      <c r="K425" s="166"/>
      <c r="L425" s="166"/>
      <c r="M425" s="166"/>
    </row>
    <row r="426" ht="13.65" customHeight="1">
      <c r="A426" s="166"/>
      <c r="B426" s="166"/>
      <c r="C426" s="166"/>
      <c r="D426" s="166"/>
      <c r="E426" s="166"/>
      <c r="F426" s="166"/>
      <c r="G426" s="166"/>
      <c r="H426" s="166"/>
      <c r="I426" s="166"/>
      <c r="J426" s="166"/>
      <c r="K426" s="166"/>
      <c r="L426" s="166"/>
      <c r="M426" s="166"/>
    </row>
    <row r="427" ht="13.65" customHeight="1">
      <c r="A427" s="166"/>
      <c r="B427" s="166"/>
      <c r="C427" s="166"/>
      <c r="D427" s="166"/>
      <c r="E427" s="166"/>
      <c r="F427" s="166"/>
      <c r="G427" s="166"/>
      <c r="H427" s="166"/>
      <c r="I427" s="166"/>
      <c r="J427" s="166"/>
      <c r="K427" s="166"/>
      <c r="L427" s="166"/>
      <c r="M427" s="166"/>
    </row>
    <row r="428" ht="13.65" customHeight="1">
      <c r="A428" s="166"/>
      <c r="B428" s="166"/>
      <c r="C428" s="166"/>
      <c r="D428" s="166"/>
      <c r="E428" s="166"/>
      <c r="F428" s="166"/>
      <c r="G428" s="166"/>
      <c r="H428" s="166"/>
      <c r="I428" s="166"/>
      <c r="J428" s="166"/>
      <c r="K428" s="166"/>
      <c r="L428" s="166"/>
      <c r="M428" s="166"/>
    </row>
    <row r="429" ht="13.65" customHeight="1">
      <c r="A429" s="166"/>
      <c r="B429" s="166"/>
      <c r="C429" s="166"/>
      <c r="D429" s="166"/>
      <c r="E429" s="166"/>
      <c r="F429" s="166"/>
      <c r="G429" s="166"/>
      <c r="H429" s="166"/>
      <c r="I429" s="166"/>
      <c r="J429" s="166"/>
      <c r="K429" s="166"/>
      <c r="L429" s="166"/>
      <c r="M429" s="166"/>
    </row>
    <row r="430" ht="13.65" customHeight="1">
      <c r="A430" s="166"/>
      <c r="B430" s="166"/>
      <c r="C430" s="166"/>
      <c r="D430" s="166"/>
      <c r="E430" s="166"/>
      <c r="F430" s="166"/>
      <c r="G430" s="166"/>
      <c r="H430" s="166"/>
      <c r="I430" s="166"/>
      <c r="J430" s="166"/>
      <c r="K430" s="166"/>
      <c r="L430" s="166"/>
      <c r="M430" s="166"/>
    </row>
    <row r="431" ht="13.65" customHeight="1">
      <c r="A431" s="166"/>
      <c r="B431" s="166"/>
      <c r="C431" s="166"/>
      <c r="D431" s="166"/>
      <c r="E431" s="166"/>
      <c r="F431" s="166"/>
      <c r="G431" s="166"/>
      <c r="H431" s="166"/>
      <c r="I431" s="166"/>
      <c r="J431" s="166"/>
      <c r="K431" s="166"/>
      <c r="L431" s="166"/>
      <c r="M431" s="166"/>
    </row>
    <row r="432" ht="13.65" customHeight="1">
      <c r="A432" s="166"/>
      <c r="B432" s="166"/>
      <c r="C432" s="166"/>
      <c r="D432" s="166"/>
      <c r="E432" s="166"/>
      <c r="F432" s="166"/>
      <c r="G432" s="166"/>
      <c r="H432" s="166"/>
      <c r="I432" s="166"/>
      <c r="J432" s="166"/>
      <c r="K432" s="166"/>
      <c r="L432" s="166"/>
      <c r="M432" s="166"/>
    </row>
    <row r="433" ht="13.65" customHeight="1">
      <c r="A433" s="166"/>
      <c r="B433" s="166"/>
      <c r="C433" s="166"/>
      <c r="D433" s="166"/>
      <c r="E433" s="166"/>
      <c r="F433" s="166"/>
      <c r="G433" s="166"/>
      <c r="H433" s="166"/>
      <c r="I433" s="166"/>
      <c r="J433" s="166"/>
      <c r="K433" s="166"/>
      <c r="L433" s="166"/>
      <c r="M433" s="166"/>
    </row>
    <row r="434" ht="13.65" customHeight="1">
      <c r="A434" s="166"/>
      <c r="B434" s="166"/>
      <c r="C434" s="166"/>
      <c r="D434" s="166"/>
      <c r="E434" s="166"/>
      <c r="F434" s="166"/>
      <c r="G434" s="166"/>
      <c r="H434" s="166"/>
      <c r="I434" s="166"/>
      <c r="J434" s="166"/>
      <c r="K434" s="166"/>
      <c r="L434" s="166"/>
      <c r="M434" s="166"/>
    </row>
    <row r="435" ht="13.65" customHeight="1">
      <c r="A435" s="166"/>
      <c r="B435" s="166"/>
      <c r="C435" s="166"/>
      <c r="D435" s="166"/>
      <c r="E435" s="166"/>
      <c r="F435" s="166"/>
      <c r="G435" s="166"/>
      <c r="H435" s="166"/>
      <c r="I435" s="166"/>
      <c r="J435" s="166"/>
      <c r="K435" s="166"/>
      <c r="L435" s="166"/>
      <c r="M435" s="166"/>
    </row>
    <row r="436" ht="13.65" customHeight="1">
      <c r="A436" s="166"/>
      <c r="B436" s="166"/>
      <c r="C436" s="166"/>
      <c r="D436" s="166"/>
      <c r="E436" s="166"/>
      <c r="F436" s="166"/>
      <c r="G436" s="166"/>
      <c r="H436" s="166"/>
      <c r="I436" s="166"/>
      <c r="J436" s="166"/>
      <c r="K436" s="166"/>
      <c r="L436" s="166"/>
      <c r="M436" s="166"/>
    </row>
    <row r="437" ht="13.65" customHeight="1">
      <c r="A437" s="166"/>
      <c r="B437" s="166"/>
      <c r="C437" s="166"/>
      <c r="D437" s="166"/>
      <c r="E437" s="166"/>
      <c r="F437" s="166"/>
      <c r="G437" s="166"/>
      <c r="H437" s="166"/>
      <c r="I437" s="166"/>
      <c r="J437" s="166"/>
      <c r="K437" s="166"/>
      <c r="L437" s="166"/>
      <c r="M437" s="166"/>
    </row>
    <row r="438" ht="13.65" customHeight="1">
      <c r="A438" s="166"/>
      <c r="B438" s="166"/>
      <c r="C438" s="166"/>
      <c r="D438" s="166"/>
      <c r="E438" s="166"/>
      <c r="F438" s="166"/>
      <c r="G438" s="166"/>
      <c r="H438" s="166"/>
      <c r="I438" s="166"/>
      <c r="J438" s="166"/>
      <c r="K438" s="166"/>
      <c r="L438" s="166"/>
      <c r="M438" s="166"/>
    </row>
    <row r="439" ht="13.65" customHeight="1">
      <c r="A439" s="166"/>
      <c r="B439" s="166"/>
      <c r="C439" s="166"/>
      <c r="D439" s="166"/>
      <c r="E439" s="166"/>
      <c r="F439" s="166"/>
      <c r="G439" s="166"/>
      <c r="H439" s="166"/>
      <c r="I439" s="166"/>
      <c r="J439" s="166"/>
      <c r="K439" s="166"/>
      <c r="L439" s="166"/>
      <c r="M439" s="166"/>
    </row>
    <row r="440" ht="13.65" customHeight="1">
      <c r="A440" s="166"/>
      <c r="B440" s="166"/>
      <c r="C440" s="166"/>
      <c r="D440" s="166"/>
      <c r="E440" s="166"/>
      <c r="F440" s="166"/>
      <c r="G440" s="166"/>
      <c r="H440" s="166"/>
      <c r="I440" s="166"/>
      <c r="J440" s="166"/>
      <c r="K440" s="166"/>
      <c r="L440" s="166"/>
      <c r="M440" s="166"/>
    </row>
    <row r="441" ht="13.65" customHeight="1">
      <c r="A441" s="166"/>
      <c r="B441" s="166"/>
      <c r="C441" s="166"/>
      <c r="D441" s="166"/>
      <c r="E441" s="166"/>
      <c r="F441" s="166"/>
      <c r="G441" s="166"/>
      <c r="H441" s="166"/>
      <c r="I441" s="166"/>
      <c r="J441" s="166"/>
      <c r="K441" s="166"/>
      <c r="L441" s="166"/>
      <c r="M441" s="166"/>
    </row>
    <row r="442" ht="13.65" customHeight="1">
      <c r="A442" s="166"/>
      <c r="B442" s="166"/>
      <c r="C442" s="166"/>
      <c r="D442" s="166"/>
      <c r="E442" s="166"/>
      <c r="F442" s="166"/>
      <c r="G442" s="166"/>
      <c r="H442" s="166"/>
      <c r="I442" s="166"/>
      <c r="J442" s="166"/>
      <c r="K442" s="166"/>
      <c r="L442" s="166"/>
      <c r="M442" s="166"/>
    </row>
    <row r="443" ht="13.65" customHeight="1">
      <c r="A443" s="166"/>
      <c r="B443" s="166"/>
      <c r="C443" s="166"/>
      <c r="D443" s="166"/>
      <c r="E443" s="166"/>
      <c r="F443" s="166"/>
      <c r="G443" s="166"/>
      <c r="H443" s="166"/>
      <c r="I443" s="166"/>
      <c r="J443" s="166"/>
      <c r="K443" s="166"/>
      <c r="L443" s="166"/>
      <c r="M443" s="166"/>
    </row>
    <row r="444" ht="13.65" customHeight="1">
      <c r="A444" s="166"/>
      <c r="B444" s="166"/>
      <c r="C444" s="166"/>
      <c r="D444" s="166"/>
      <c r="E444" s="166"/>
      <c r="F444" s="166"/>
      <c r="G444" s="166"/>
      <c r="H444" s="166"/>
      <c r="I444" s="166"/>
      <c r="J444" s="166"/>
      <c r="K444" s="166"/>
      <c r="L444" s="166"/>
      <c r="M444" s="166"/>
    </row>
    <row r="445" ht="13.65" customHeight="1">
      <c r="A445" s="166"/>
      <c r="B445" s="166"/>
      <c r="C445" s="166"/>
      <c r="D445" s="166"/>
      <c r="E445" s="166"/>
      <c r="F445" s="166"/>
      <c r="G445" s="166"/>
      <c r="H445" s="166"/>
      <c r="I445" s="166"/>
      <c r="J445" s="166"/>
      <c r="K445" s="166"/>
      <c r="L445" s="166"/>
      <c r="M445" s="166"/>
    </row>
    <row r="446" ht="13.65" customHeight="1">
      <c r="A446" s="166"/>
      <c r="B446" s="166"/>
      <c r="C446" s="166"/>
      <c r="D446" s="166"/>
      <c r="E446" s="166"/>
      <c r="F446" s="166"/>
      <c r="G446" s="166"/>
      <c r="H446" s="166"/>
      <c r="I446" s="166"/>
      <c r="J446" s="166"/>
      <c r="K446" s="166"/>
      <c r="L446" s="166"/>
      <c r="M446" s="166"/>
    </row>
    <row r="447" ht="13.65" customHeight="1">
      <c r="A447" s="166"/>
      <c r="B447" s="166"/>
      <c r="C447" s="166"/>
      <c r="D447" s="166"/>
      <c r="E447" s="166"/>
      <c r="F447" s="166"/>
      <c r="G447" s="166"/>
      <c r="H447" s="166"/>
      <c r="I447" s="166"/>
      <c r="J447" s="166"/>
      <c r="K447" s="166"/>
      <c r="L447" s="166"/>
      <c r="M447" s="166"/>
    </row>
    <row r="448" ht="13.65" customHeight="1">
      <c r="A448" s="166"/>
      <c r="B448" s="166"/>
      <c r="C448" s="166"/>
      <c r="D448" s="166"/>
      <c r="E448" s="166"/>
      <c r="F448" s="166"/>
      <c r="G448" s="166"/>
      <c r="H448" s="166"/>
      <c r="I448" s="166"/>
      <c r="J448" s="166"/>
      <c r="K448" s="166"/>
      <c r="L448" s="166"/>
      <c r="M448" s="166"/>
    </row>
    <row r="449" ht="13.65" customHeight="1">
      <c r="A449" s="166"/>
      <c r="B449" s="166"/>
      <c r="C449" s="166"/>
      <c r="D449" s="166"/>
      <c r="E449" s="166"/>
      <c r="F449" s="166"/>
      <c r="G449" s="166"/>
      <c r="H449" s="166"/>
      <c r="I449" s="166"/>
      <c r="J449" s="166"/>
      <c r="K449" s="166"/>
      <c r="L449" s="166"/>
      <c r="M449" s="166"/>
    </row>
    <row r="450" ht="13.65" customHeight="1">
      <c r="A450" s="166"/>
      <c r="B450" s="166"/>
      <c r="C450" s="166"/>
      <c r="D450" s="166"/>
      <c r="E450" s="166"/>
      <c r="F450" s="166"/>
      <c r="G450" s="166"/>
      <c r="H450" s="166"/>
      <c r="I450" s="166"/>
      <c r="J450" s="166"/>
      <c r="K450" s="166"/>
      <c r="L450" s="166"/>
      <c r="M450" s="166"/>
    </row>
    <row r="451" ht="13.65" customHeight="1">
      <c r="A451" s="166"/>
      <c r="B451" s="166"/>
      <c r="C451" s="166"/>
      <c r="D451" s="166"/>
      <c r="E451" s="166"/>
      <c r="F451" s="166"/>
      <c r="G451" s="166"/>
      <c r="H451" s="166"/>
      <c r="I451" s="166"/>
      <c r="J451" s="166"/>
      <c r="K451" s="166"/>
      <c r="L451" s="166"/>
      <c r="M451" s="166"/>
    </row>
    <row r="452" ht="13.65" customHeight="1">
      <c r="A452" s="166"/>
      <c r="B452" s="166"/>
      <c r="C452" s="166"/>
      <c r="D452" s="166"/>
      <c r="E452" s="166"/>
      <c r="F452" s="166"/>
      <c r="G452" s="166"/>
      <c r="H452" s="166"/>
      <c r="I452" s="166"/>
      <c r="J452" s="166"/>
      <c r="K452" s="166"/>
      <c r="L452" s="166"/>
      <c r="M452" s="166"/>
    </row>
    <row r="453" ht="13.65" customHeight="1">
      <c r="A453" s="166"/>
      <c r="B453" s="166"/>
      <c r="C453" s="166"/>
      <c r="D453" s="166"/>
      <c r="E453" s="166"/>
      <c r="F453" s="166"/>
      <c r="G453" s="166"/>
      <c r="H453" s="166"/>
      <c r="I453" s="166"/>
      <c r="J453" s="166"/>
      <c r="K453" s="166"/>
      <c r="L453" s="166"/>
      <c r="M453" s="166"/>
    </row>
    <row r="454" ht="13.65" customHeight="1">
      <c r="A454" s="166"/>
      <c r="B454" s="166"/>
      <c r="C454" s="166"/>
      <c r="D454" s="166"/>
      <c r="E454" s="166"/>
      <c r="F454" s="166"/>
      <c r="G454" s="166"/>
      <c r="H454" s="166"/>
      <c r="I454" s="166"/>
      <c r="J454" s="166"/>
      <c r="K454" s="166"/>
      <c r="L454" s="166"/>
      <c r="M454" s="166"/>
    </row>
    <row r="455" ht="13.65" customHeight="1">
      <c r="A455" s="166"/>
      <c r="B455" s="166"/>
      <c r="C455" s="166"/>
      <c r="D455" s="166"/>
      <c r="E455" s="166"/>
      <c r="F455" s="166"/>
      <c r="G455" s="166"/>
      <c r="H455" s="166"/>
      <c r="I455" s="166"/>
      <c r="J455" s="166"/>
      <c r="K455" s="166"/>
      <c r="L455" s="166"/>
      <c r="M455" s="166"/>
    </row>
    <row r="456" ht="13.65" customHeight="1">
      <c r="A456" s="166"/>
      <c r="B456" s="166"/>
      <c r="C456" s="166"/>
      <c r="D456" s="166"/>
      <c r="E456" s="166"/>
      <c r="F456" s="166"/>
      <c r="G456" s="166"/>
      <c r="H456" s="166"/>
      <c r="I456" s="166"/>
      <c r="J456" s="166"/>
      <c r="K456" s="166"/>
      <c r="L456" s="166"/>
      <c r="M456" s="166"/>
    </row>
    <row r="457" ht="13.65" customHeight="1">
      <c r="A457" s="166"/>
      <c r="B457" s="166"/>
      <c r="C457" s="166"/>
      <c r="D457" s="166"/>
      <c r="E457" s="166"/>
      <c r="F457" s="166"/>
      <c r="G457" s="166"/>
      <c r="H457" s="166"/>
      <c r="I457" s="166"/>
      <c r="J457" s="166"/>
      <c r="K457" s="166"/>
      <c r="L457" s="166"/>
      <c r="M457" s="166"/>
    </row>
    <row r="458" ht="13.65" customHeight="1">
      <c r="A458" s="166"/>
      <c r="B458" s="166"/>
      <c r="C458" s="166"/>
      <c r="D458" s="166"/>
      <c r="E458" s="166"/>
      <c r="F458" s="166"/>
      <c r="G458" s="166"/>
      <c r="H458" s="166"/>
      <c r="I458" s="166"/>
      <c r="J458" s="166"/>
      <c r="K458" s="166"/>
      <c r="L458" s="166"/>
      <c r="M458" s="166"/>
    </row>
    <row r="459" ht="13.65" customHeight="1">
      <c r="A459" s="166"/>
      <c r="B459" s="166"/>
      <c r="C459" s="166"/>
      <c r="D459" s="166"/>
      <c r="E459" s="166"/>
      <c r="F459" s="166"/>
      <c r="G459" s="166"/>
      <c r="H459" s="166"/>
      <c r="I459" s="166"/>
      <c r="J459" s="166"/>
      <c r="K459" s="166"/>
      <c r="L459" s="166"/>
      <c r="M459" s="166"/>
    </row>
    <row r="460" ht="13.65" customHeight="1">
      <c r="A460" s="166"/>
      <c r="B460" s="166"/>
      <c r="C460" s="166"/>
      <c r="D460" s="166"/>
      <c r="E460" s="166"/>
      <c r="F460" s="166"/>
      <c r="G460" s="166"/>
      <c r="H460" s="166"/>
      <c r="I460" s="166"/>
      <c r="J460" s="166"/>
      <c r="K460" s="166"/>
      <c r="L460" s="166"/>
      <c r="M460" s="166"/>
    </row>
    <row r="461" ht="13.65" customHeight="1">
      <c r="A461" s="166"/>
      <c r="B461" s="166"/>
      <c r="C461" s="166"/>
      <c r="D461" s="166"/>
      <c r="E461" s="166"/>
      <c r="F461" s="166"/>
      <c r="G461" s="166"/>
      <c r="H461" s="166"/>
      <c r="I461" s="166"/>
      <c r="J461" s="166"/>
      <c r="K461" s="166"/>
      <c r="L461" s="166"/>
      <c r="M461" s="166"/>
    </row>
    <row r="462" ht="13.65" customHeight="1">
      <c r="A462" s="166"/>
      <c r="B462" s="166"/>
      <c r="C462" s="166"/>
      <c r="D462" s="166"/>
      <c r="E462" s="166"/>
      <c r="F462" s="166"/>
      <c r="G462" s="166"/>
      <c r="H462" s="166"/>
      <c r="I462" s="166"/>
      <c r="J462" s="166"/>
      <c r="K462" s="166"/>
      <c r="L462" s="166"/>
      <c r="M462" s="166"/>
    </row>
    <row r="463" ht="13.65" customHeight="1">
      <c r="A463" s="166"/>
      <c r="B463" s="166"/>
      <c r="C463" s="166"/>
      <c r="D463" s="166"/>
      <c r="E463" s="166"/>
      <c r="F463" s="166"/>
      <c r="G463" s="166"/>
      <c r="H463" s="166"/>
      <c r="I463" s="166"/>
      <c r="J463" s="166"/>
      <c r="K463" s="166"/>
      <c r="L463" s="166"/>
      <c r="M463" s="166"/>
    </row>
    <row r="464" ht="13.65" customHeight="1">
      <c r="A464" s="166"/>
      <c r="B464" s="166"/>
      <c r="C464" s="166"/>
      <c r="D464" s="166"/>
      <c r="E464" s="166"/>
      <c r="F464" s="166"/>
      <c r="G464" s="166"/>
      <c r="H464" s="166"/>
      <c r="I464" s="166"/>
      <c r="J464" s="166"/>
      <c r="K464" s="166"/>
      <c r="L464" s="166"/>
      <c r="M464" s="166"/>
    </row>
    <row r="465" ht="13.65" customHeight="1">
      <c r="A465" s="166"/>
      <c r="B465" s="166"/>
      <c r="C465" s="166"/>
      <c r="D465" s="166"/>
      <c r="E465" s="166"/>
      <c r="F465" s="166"/>
      <c r="G465" s="166"/>
      <c r="H465" s="166"/>
      <c r="I465" s="166"/>
      <c r="J465" s="166"/>
      <c r="K465" s="166"/>
      <c r="L465" s="166"/>
      <c r="M465" s="166"/>
    </row>
    <row r="466" ht="13.65" customHeight="1">
      <c r="A466" s="166"/>
      <c r="B466" s="166"/>
      <c r="C466" s="166"/>
      <c r="D466" s="166"/>
      <c r="E466" s="166"/>
      <c r="F466" s="166"/>
      <c r="G466" s="166"/>
      <c r="H466" s="166"/>
      <c r="I466" s="166"/>
      <c r="J466" s="166"/>
      <c r="K466" s="166"/>
      <c r="L466" s="166"/>
      <c r="M466" s="166"/>
    </row>
    <row r="467" ht="13.65" customHeight="1">
      <c r="A467" s="166"/>
      <c r="B467" s="166"/>
      <c r="C467" s="166"/>
      <c r="D467" s="166"/>
      <c r="E467" s="166"/>
      <c r="F467" s="166"/>
      <c r="G467" s="166"/>
      <c r="H467" s="166"/>
      <c r="I467" s="166"/>
      <c r="J467" s="166"/>
      <c r="K467" s="166"/>
      <c r="L467" s="166"/>
      <c r="M467" s="166"/>
    </row>
    <row r="468" ht="13.65" customHeight="1">
      <c r="A468" s="166"/>
      <c r="B468" s="166"/>
      <c r="C468" s="166"/>
      <c r="D468" s="166"/>
      <c r="E468" s="166"/>
      <c r="F468" s="166"/>
      <c r="G468" s="166"/>
      <c r="H468" s="166"/>
      <c r="I468" s="166"/>
      <c r="J468" s="166"/>
      <c r="K468" s="166"/>
      <c r="L468" s="166"/>
      <c r="M468" s="166"/>
    </row>
    <row r="469" ht="13.65" customHeight="1">
      <c r="A469" s="166"/>
      <c r="B469" s="166"/>
      <c r="C469" s="166"/>
      <c r="D469" s="166"/>
      <c r="E469" s="166"/>
      <c r="F469" s="166"/>
      <c r="G469" s="166"/>
      <c r="H469" s="166"/>
      <c r="I469" s="166"/>
      <c r="J469" s="166"/>
      <c r="K469" s="166"/>
      <c r="L469" s="166"/>
      <c r="M469" s="166"/>
    </row>
    <row r="470" ht="13.65" customHeight="1">
      <c r="A470" s="166"/>
      <c r="B470" s="166"/>
      <c r="C470" s="166"/>
      <c r="D470" s="166"/>
      <c r="E470" s="166"/>
      <c r="F470" s="166"/>
      <c r="G470" s="166"/>
      <c r="H470" s="166"/>
      <c r="I470" s="166"/>
      <c r="J470" s="166"/>
      <c r="K470" s="166"/>
      <c r="L470" s="166"/>
      <c r="M470" s="166"/>
    </row>
    <row r="471" ht="13.65" customHeight="1">
      <c r="A471" s="166"/>
      <c r="B471" s="166"/>
      <c r="C471" s="166"/>
      <c r="D471" s="166"/>
      <c r="E471" s="166"/>
      <c r="F471" s="166"/>
      <c r="G471" s="166"/>
      <c r="H471" s="166"/>
      <c r="I471" s="166"/>
      <c r="J471" s="166"/>
      <c r="K471" s="166"/>
      <c r="L471" s="166"/>
      <c r="M471" s="166"/>
    </row>
    <row r="472" ht="13.65" customHeight="1">
      <c r="A472" s="166"/>
      <c r="B472" s="166"/>
      <c r="C472" s="166"/>
      <c r="D472" s="166"/>
      <c r="E472" s="166"/>
      <c r="F472" s="166"/>
      <c r="G472" s="166"/>
      <c r="H472" s="166"/>
      <c r="I472" s="166"/>
      <c r="J472" s="166"/>
      <c r="K472" s="166"/>
      <c r="L472" s="166"/>
      <c r="M472" s="166"/>
    </row>
    <row r="473" ht="13.65" customHeight="1">
      <c r="A473" s="166"/>
      <c r="B473" s="166"/>
      <c r="C473" s="166"/>
      <c r="D473" s="166"/>
      <c r="E473" s="166"/>
      <c r="F473" s="166"/>
      <c r="G473" s="166"/>
      <c r="H473" s="166"/>
      <c r="I473" s="166"/>
      <c r="J473" s="166"/>
      <c r="K473" s="166"/>
      <c r="L473" s="166"/>
      <c r="M473" s="166"/>
    </row>
    <row r="474" ht="13.65" customHeight="1">
      <c r="A474" s="166"/>
      <c r="B474" s="166"/>
      <c r="C474" s="166"/>
      <c r="D474" s="166"/>
      <c r="E474" s="166"/>
      <c r="F474" s="166"/>
      <c r="G474" s="166"/>
      <c r="H474" s="166"/>
      <c r="I474" s="166"/>
      <c r="J474" s="166"/>
      <c r="K474" s="166"/>
      <c r="L474" s="166"/>
      <c r="M474" s="166"/>
    </row>
    <row r="475" ht="13.65" customHeight="1">
      <c r="A475" s="166"/>
      <c r="B475" s="166"/>
      <c r="C475" s="166"/>
      <c r="D475" s="166"/>
      <c r="E475" s="166"/>
      <c r="F475" s="166"/>
      <c r="G475" s="166"/>
      <c r="H475" s="166"/>
      <c r="I475" s="166"/>
      <c r="J475" s="166"/>
      <c r="K475" s="166"/>
      <c r="L475" s="166"/>
      <c r="M475" s="166"/>
    </row>
    <row r="476" ht="13.65" customHeight="1">
      <c r="A476" s="166"/>
      <c r="B476" s="166"/>
      <c r="C476" s="166"/>
      <c r="D476" s="166"/>
      <c r="E476" s="166"/>
      <c r="F476" s="166"/>
      <c r="G476" s="166"/>
      <c r="H476" s="166"/>
      <c r="I476" s="166"/>
      <c r="J476" s="166"/>
      <c r="K476" s="166"/>
      <c r="L476" s="166"/>
      <c r="M476" s="166"/>
    </row>
    <row r="477" ht="13.65" customHeight="1">
      <c r="A477" s="166"/>
      <c r="B477" s="166"/>
      <c r="C477" s="166"/>
      <c r="D477" s="166"/>
      <c r="E477" s="166"/>
      <c r="F477" s="166"/>
      <c r="G477" s="166"/>
      <c r="H477" s="166"/>
      <c r="I477" s="166"/>
      <c r="J477" s="166"/>
      <c r="K477" s="166"/>
      <c r="L477" s="166"/>
      <c r="M477" s="166"/>
    </row>
    <row r="478" ht="13.65" customHeight="1">
      <c r="A478" s="166"/>
      <c r="B478" s="166"/>
      <c r="C478" s="166"/>
      <c r="D478" s="166"/>
      <c r="E478" s="166"/>
      <c r="F478" s="166"/>
      <c r="G478" s="166"/>
      <c r="H478" s="166"/>
      <c r="I478" s="166"/>
      <c r="J478" s="166"/>
      <c r="K478" s="166"/>
      <c r="L478" s="166"/>
      <c r="M478" s="166"/>
    </row>
    <row r="479" ht="13.65" customHeight="1">
      <c r="A479" s="166"/>
      <c r="B479" s="166"/>
      <c r="C479" s="166"/>
      <c r="D479" s="166"/>
      <c r="E479" s="166"/>
      <c r="F479" s="166"/>
      <c r="G479" s="166"/>
      <c r="H479" s="166"/>
      <c r="I479" s="166"/>
      <c r="J479" s="166"/>
      <c r="K479" s="166"/>
      <c r="L479" s="166"/>
      <c r="M479" s="166"/>
    </row>
    <row r="480" ht="13.65" customHeight="1">
      <c r="A480" s="166"/>
      <c r="B480" s="166"/>
      <c r="C480" s="166"/>
      <c r="D480" s="166"/>
      <c r="E480" s="166"/>
      <c r="F480" s="166"/>
      <c r="G480" s="166"/>
      <c r="H480" s="166"/>
      <c r="I480" s="166"/>
      <c r="J480" s="166"/>
      <c r="K480" s="166"/>
      <c r="L480" s="166"/>
      <c r="M480" s="166"/>
    </row>
    <row r="481" ht="13.65" customHeight="1">
      <c r="A481" s="166"/>
      <c r="B481" s="166"/>
      <c r="C481" s="166"/>
      <c r="D481" s="166"/>
      <c r="E481" s="166"/>
      <c r="F481" s="166"/>
      <c r="G481" s="166"/>
      <c r="H481" s="166"/>
      <c r="I481" s="166"/>
      <c r="J481" s="166"/>
      <c r="K481" s="166"/>
      <c r="L481" s="166"/>
      <c r="M481" s="166"/>
    </row>
    <row r="482" ht="13.65" customHeight="1">
      <c r="A482" s="166"/>
      <c r="B482" s="166"/>
      <c r="C482" s="166"/>
      <c r="D482" s="166"/>
      <c r="E482" s="166"/>
      <c r="F482" s="166"/>
      <c r="G482" s="166"/>
      <c r="H482" s="166"/>
      <c r="I482" s="166"/>
      <c r="J482" s="166"/>
      <c r="K482" s="166"/>
      <c r="L482" s="166"/>
      <c r="M482" s="166"/>
    </row>
    <row r="483" ht="13.65" customHeight="1">
      <c r="A483" s="166"/>
      <c r="B483" s="166"/>
      <c r="C483" s="166"/>
      <c r="D483" s="166"/>
      <c r="E483" s="166"/>
      <c r="F483" s="166"/>
      <c r="G483" s="166"/>
      <c r="H483" s="166"/>
      <c r="I483" s="166"/>
      <c r="J483" s="166"/>
      <c r="K483" s="166"/>
      <c r="L483" s="166"/>
      <c r="M483" s="166"/>
    </row>
    <row r="484" ht="13.65" customHeight="1">
      <c r="A484" s="166"/>
      <c r="B484" s="166"/>
      <c r="C484" s="166"/>
      <c r="D484" s="166"/>
      <c r="E484" s="166"/>
      <c r="F484" s="166"/>
      <c r="G484" s="166"/>
      <c r="H484" s="166"/>
      <c r="I484" s="166"/>
      <c r="J484" s="166"/>
      <c r="K484" s="166"/>
      <c r="L484" s="166"/>
      <c r="M484" s="166"/>
    </row>
    <row r="485" ht="13.65" customHeight="1">
      <c r="A485" s="166"/>
      <c r="B485" s="166"/>
      <c r="C485" s="166"/>
      <c r="D485" s="166"/>
      <c r="E485" s="166"/>
      <c r="F485" s="166"/>
      <c r="G485" s="166"/>
      <c r="H485" s="166"/>
      <c r="I485" s="166"/>
      <c r="J485" s="166"/>
      <c r="K485" s="166"/>
      <c r="L485" s="166"/>
      <c r="M485" s="166"/>
    </row>
    <row r="486" ht="13.65" customHeight="1">
      <c r="A486" s="166"/>
      <c r="B486" s="166"/>
      <c r="C486" s="166"/>
      <c r="D486" s="166"/>
      <c r="E486" s="166"/>
      <c r="F486" s="166"/>
      <c r="G486" s="166"/>
      <c r="H486" s="166"/>
      <c r="I486" s="166"/>
      <c r="J486" s="166"/>
      <c r="K486" s="166"/>
      <c r="L486" s="166"/>
      <c r="M486" s="166"/>
    </row>
    <row r="487" ht="13.65" customHeight="1">
      <c r="A487" s="166"/>
      <c r="B487" s="166"/>
      <c r="C487" s="166"/>
      <c r="D487" s="166"/>
      <c r="E487" s="166"/>
      <c r="F487" s="166"/>
      <c r="G487" s="166"/>
      <c r="H487" s="166"/>
      <c r="I487" s="166"/>
      <c r="J487" s="166"/>
      <c r="K487" s="166"/>
      <c r="L487" s="166"/>
      <c r="M487" s="166"/>
    </row>
    <row r="488" ht="13.65" customHeight="1">
      <c r="A488" s="166"/>
      <c r="B488" s="166"/>
      <c r="C488" s="166"/>
      <c r="D488" s="166"/>
      <c r="E488" s="166"/>
      <c r="F488" s="166"/>
      <c r="G488" s="166"/>
      <c r="H488" s="166"/>
      <c r="I488" s="166"/>
      <c r="J488" s="166"/>
      <c r="K488" s="166"/>
      <c r="L488" s="166"/>
      <c r="M488" s="166"/>
    </row>
    <row r="489" ht="13.65" customHeight="1">
      <c r="A489" s="166"/>
      <c r="B489" s="166"/>
      <c r="C489" s="166"/>
      <c r="D489" s="166"/>
      <c r="E489" s="166"/>
      <c r="F489" s="166"/>
      <c r="G489" s="166"/>
      <c r="H489" s="166"/>
      <c r="I489" s="166"/>
      <c r="J489" s="166"/>
      <c r="K489" s="166"/>
      <c r="L489" s="166"/>
      <c r="M489" s="166"/>
    </row>
    <row r="490" ht="13.65" customHeight="1">
      <c r="A490" s="166"/>
      <c r="B490" s="166"/>
      <c r="C490" s="166"/>
      <c r="D490" s="166"/>
      <c r="E490" s="166"/>
      <c r="F490" s="166"/>
      <c r="G490" s="166"/>
      <c r="H490" s="166"/>
      <c r="I490" s="166"/>
      <c r="J490" s="166"/>
      <c r="K490" s="166"/>
      <c r="L490" s="166"/>
      <c r="M490" s="166"/>
    </row>
    <row r="491" ht="13.65" customHeight="1">
      <c r="A491" s="166"/>
      <c r="B491" s="166"/>
      <c r="C491" s="166"/>
      <c r="D491" s="166"/>
      <c r="E491" s="166"/>
      <c r="F491" s="166"/>
      <c r="G491" s="166"/>
      <c r="H491" s="166"/>
      <c r="I491" s="166"/>
      <c r="J491" s="166"/>
      <c r="K491" s="166"/>
      <c r="L491" s="166"/>
      <c r="M491" s="166"/>
    </row>
    <row r="492" ht="13.65" customHeight="1">
      <c r="A492" s="166"/>
      <c r="B492" s="166"/>
      <c r="C492" s="166"/>
      <c r="D492" s="166"/>
      <c r="E492" s="166"/>
      <c r="F492" s="166"/>
      <c r="G492" s="166"/>
      <c r="H492" s="166"/>
      <c r="I492" s="166"/>
      <c r="J492" s="166"/>
      <c r="K492" s="166"/>
      <c r="L492" s="166"/>
      <c r="M492" s="166"/>
    </row>
    <row r="493" ht="13.65" customHeight="1">
      <c r="A493" s="166"/>
      <c r="B493" s="166"/>
      <c r="C493" s="166"/>
      <c r="D493" s="166"/>
      <c r="E493" s="166"/>
      <c r="F493" s="166"/>
      <c r="G493" s="166"/>
      <c r="H493" s="166"/>
      <c r="I493" s="166"/>
      <c r="J493" s="166"/>
      <c r="K493" s="166"/>
      <c r="L493" s="166"/>
      <c r="M493" s="166"/>
    </row>
    <row r="494" ht="13.65" customHeight="1">
      <c r="A494" s="166"/>
      <c r="B494" s="166"/>
      <c r="C494" s="166"/>
      <c r="D494" s="166"/>
      <c r="E494" s="166"/>
      <c r="F494" s="166"/>
      <c r="G494" s="166"/>
      <c r="H494" s="166"/>
      <c r="I494" s="166"/>
      <c r="J494" s="166"/>
      <c r="K494" s="166"/>
      <c r="L494" s="166"/>
      <c r="M494" s="166"/>
    </row>
    <row r="495" ht="13.65" customHeight="1">
      <c r="A495" s="166"/>
      <c r="B495" s="166"/>
      <c r="C495" s="166"/>
      <c r="D495" s="166"/>
      <c r="E495" s="166"/>
      <c r="F495" s="166"/>
      <c r="G495" s="166"/>
      <c r="H495" s="166"/>
      <c r="I495" s="166"/>
      <c r="J495" s="166"/>
      <c r="K495" s="166"/>
      <c r="L495" s="166"/>
      <c r="M495" s="166"/>
    </row>
    <row r="496" ht="13.65" customHeight="1">
      <c r="A496" s="166"/>
      <c r="B496" s="166"/>
      <c r="C496" s="166"/>
      <c r="D496" s="166"/>
      <c r="E496" s="166"/>
      <c r="F496" s="166"/>
      <c r="G496" s="166"/>
      <c r="H496" s="166"/>
      <c r="I496" s="166"/>
      <c r="J496" s="166"/>
      <c r="K496" s="166"/>
      <c r="L496" s="166"/>
      <c r="M496" s="166"/>
    </row>
    <row r="497" ht="13.65" customHeight="1">
      <c r="A497" s="166"/>
      <c r="B497" s="166"/>
      <c r="C497" s="166"/>
      <c r="D497" s="166"/>
      <c r="E497" s="166"/>
      <c r="F497" s="166"/>
      <c r="G497" s="166"/>
      <c r="H497" s="166"/>
      <c r="I497" s="166"/>
      <c r="J497" s="166"/>
      <c r="K497" s="166"/>
      <c r="L497" s="166"/>
      <c r="M497" s="166"/>
    </row>
    <row r="498" ht="13.65" customHeight="1">
      <c r="A498" s="166"/>
      <c r="B498" s="166"/>
      <c r="C498" s="166"/>
      <c r="D498" s="166"/>
      <c r="E498" s="166"/>
      <c r="F498" s="166"/>
      <c r="G498" s="166"/>
      <c r="H498" s="166"/>
      <c r="I498" s="166"/>
      <c r="J498" s="166"/>
      <c r="K498" s="166"/>
      <c r="L498" s="166"/>
      <c r="M498" s="166"/>
    </row>
    <row r="499" ht="13.65" customHeight="1">
      <c r="A499" s="166"/>
      <c r="B499" s="166"/>
      <c r="C499" s="166"/>
      <c r="D499" s="166"/>
      <c r="E499" s="166"/>
      <c r="F499" s="166"/>
      <c r="G499" s="166"/>
      <c r="H499" s="166"/>
      <c r="I499" s="166"/>
      <c r="J499" s="166"/>
      <c r="K499" s="166"/>
      <c r="L499" s="166"/>
      <c r="M499" s="166"/>
    </row>
    <row r="500" ht="13.65" customHeight="1">
      <c r="A500" s="166"/>
      <c r="B500" s="166"/>
      <c r="C500" s="166"/>
      <c r="D500" s="166"/>
      <c r="E500" s="166"/>
      <c r="F500" s="166"/>
      <c r="G500" s="166"/>
      <c r="H500" s="166"/>
      <c r="I500" s="166"/>
      <c r="J500" s="166"/>
      <c r="K500" s="166"/>
      <c r="L500" s="166"/>
      <c r="M500" s="166"/>
    </row>
    <row r="501" ht="13.65" customHeight="1">
      <c r="A501" s="166"/>
      <c r="B501" s="166"/>
      <c r="C501" s="166"/>
      <c r="D501" s="166"/>
      <c r="E501" s="166"/>
      <c r="F501" s="166"/>
      <c r="G501" s="166"/>
      <c r="H501" s="166"/>
      <c r="I501" s="166"/>
      <c r="J501" s="166"/>
      <c r="K501" s="166"/>
      <c r="L501" s="166"/>
      <c r="M501" s="166"/>
    </row>
    <row r="502" ht="13.65" customHeight="1">
      <c r="A502" s="166"/>
      <c r="B502" s="166"/>
      <c r="C502" s="166"/>
      <c r="D502" s="166"/>
      <c r="E502" s="166"/>
      <c r="F502" s="166"/>
      <c r="G502" s="166"/>
      <c r="H502" s="166"/>
      <c r="I502" s="166"/>
      <c r="J502" s="166"/>
      <c r="K502" s="166"/>
      <c r="L502" s="166"/>
      <c r="M502" s="166"/>
    </row>
    <row r="503" ht="13.65" customHeight="1">
      <c r="A503" s="166"/>
      <c r="B503" s="166"/>
      <c r="C503" s="166"/>
      <c r="D503" s="166"/>
      <c r="E503" s="166"/>
      <c r="F503" s="166"/>
      <c r="G503" s="166"/>
      <c r="H503" s="166"/>
      <c r="I503" s="166"/>
      <c r="J503" s="166"/>
      <c r="K503" s="166"/>
      <c r="L503" s="166"/>
      <c r="M503" s="166"/>
    </row>
    <row r="504" ht="13.65" customHeight="1">
      <c r="A504" s="166"/>
      <c r="B504" s="166"/>
      <c r="C504" s="166"/>
      <c r="D504" s="166"/>
      <c r="E504" s="166"/>
      <c r="F504" s="166"/>
      <c r="G504" s="166"/>
      <c r="H504" s="166"/>
      <c r="I504" s="166"/>
      <c r="J504" s="166"/>
      <c r="K504" s="166"/>
      <c r="L504" s="166"/>
      <c r="M504" s="166"/>
    </row>
    <row r="505" ht="13.65" customHeight="1">
      <c r="A505" s="166"/>
      <c r="B505" s="166"/>
      <c r="C505" s="166"/>
      <c r="D505" s="166"/>
      <c r="E505" s="166"/>
      <c r="F505" s="166"/>
      <c r="G505" s="166"/>
      <c r="H505" s="166"/>
      <c r="I505" s="166"/>
      <c r="J505" s="166"/>
      <c r="K505" s="166"/>
      <c r="L505" s="166"/>
      <c r="M505" s="166"/>
    </row>
    <row r="506" ht="13.65" customHeight="1">
      <c r="A506" s="166"/>
      <c r="B506" s="166"/>
      <c r="C506" s="166"/>
      <c r="D506" s="166"/>
      <c r="E506" s="166"/>
      <c r="F506" s="166"/>
      <c r="G506" s="166"/>
      <c r="H506" s="166"/>
      <c r="I506" s="166"/>
      <c r="J506" s="166"/>
      <c r="K506" s="166"/>
      <c r="L506" s="166"/>
      <c r="M506" s="166"/>
    </row>
    <row r="507" ht="13.65" customHeight="1">
      <c r="A507" s="166"/>
      <c r="B507" s="166"/>
      <c r="C507" s="166"/>
      <c r="D507" s="166"/>
      <c r="E507" s="166"/>
      <c r="F507" s="166"/>
      <c r="G507" s="166"/>
      <c r="H507" s="166"/>
      <c r="I507" s="166"/>
      <c r="J507" s="166"/>
      <c r="K507" s="166"/>
      <c r="L507" s="166"/>
      <c r="M507" s="166"/>
    </row>
    <row r="508" ht="13.65" customHeight="1">
      <c r="A508" s="166"/>
      <c r="B508" s="166"/>
      <c r="C508" s="166"/>
      <c r="D508" s="166"/>
      <c r="E508" s="166"/>
      <c r="F508" s="166"/>
      <c r="G508" s="166"/>
      <c r="H508" s="166"/>
      <c r="I508" s="166"/>
      <c r="J508" s="166"/>
      <c r="K508" s="166"/>
      <c r="L508" s="166"/>
      <c r="M508" s="166"/>
    </row>
    <row r="509" ht="13.65" customHeight="1">
      <c r="A509" s="166"/>
      <c r="B509" s="166"/>
      <c r="C509" s="166"/>
      <c r="D509" s="166"/>
      <c r="E509" s="166"/>
      <c r="F509" s="166"/>
      <c r="G509" s="166"/>
      <c r="H509" s="166"/>
      <c r="I509" s="166"/>
      <c r="J509" s="166"/>
      <c r="K509" s="166"/>
      <c r="L509" s="166"/>
      <c r="M509" s="166"/>
    </row>
    <row r="510" ht="13.65" customHeight="1">
      <c r="A510" s="166"/>
      <c r="B510" s="166"/>
      <c r="C510" s="166"/>
      <c r="D510" s="166"/>
      <c r="E510" s="166"/>
      <c r="F510" s="166"/>
      <c r="G510" s="166"/>
      <c r="H510" s="166"/>
      <c r="I510" s="166"/>
      <c r="J510" s="166"/>
      <c r="K510" s="166"/>
      <c r="L510" s="166"/>
      <c r="M510" s="166"/>
    </row>
    <row r="511" ht="13.65" customHeight="1">
      <c r="A511" s="166"/>
      <c r="B511" s="166"/>
      <c r="C511" s="166"/>
      <c r="D511" s="166"/>
      <c r="E511" s="166"/>
      <c r="F511" s="166"/>
      <c r="G511" s="166"/>
      <c r="H511" s="166"/>
      <c r="I511" s="166"/>
      <c r="J511" s="166"/>
      <c r="K511" s="166"/>
      <c r="L511" s="166"/>
      <c r="M511" s="166"/>
    </row>
    <row r="512" ht="13.65" customHeight="1">
      <c r="A512" s="166"/>
      <c r="B512" s="166"/>
      <c r="C512" s="166"/>
      <c r="D512" s="166"/>
      <c r="E512" s="166"/>
      <c r="F512" s="166"/>
      <c r="G512" s="166"/>
      <c r="H512" s="166"/>
      <c r="I512" s="166"/>
      <c r="J512" s="166"/>
      <c r="K512" s="166"/>
      <c r="L512" s="166"/>
      <c r="M512" s="166"/>
    </row>
    <row r="513" ht="13.65" customHeight="1">
      <c r="A513" s="166"/>
      <c r="B513" s="166"/>
      <c r="C513" s="166"/>
      <c r="D513" s="166"/>
      <c r="E513" s="166"/>
      <c r="F513" s="166"/>
      <c r="G513" s="166"/>
      <c r="H513" s="166"/>
      <c r="I513" s="166"/>
      <c r="J513" s="166"/>
      <c r="K513" s="166"/>
      <c r="L513" s="166"/>
      <c r="M513" s="166"/>
    </row>
    <row r="514" ht="13.65" customHeight="1">
      <c r="A514" s="166"/>
      <c r="B514" s="166"/>
      <c r="C514" s="166"/>
      <c r="D514" s="166"/>
      <c r="E514" s="166"/>
      <c r="F514" s="166"/>
      <c r="G514" s="166"/>
      <c r="H514" s="166"/>
      <c r="I514" s="166"/>
      <c r="J514" s="166"/>
      <c r="K514" s="166"/>
      <c r="L514" s="166"/>
      <c r="M514" s="166"/>
    </row>
    <row r="515" ht="13.65" customHeight="1">
      <c r="A515" s="166"/>
      <c r="B515" s="166"/>
      <c r="C515" s="166"/>
      <c r="D515" s="166"/>
      <c r="E515" s="166"/>
      <c r="F515" s="166"/>
      <c r="G515" s="166"/>
      <c r="H515" s="166"/>
      <c r="I515" s="166"/>
      <c r="J515" s="166"/>
      <c r="K515" s="166"/>
      <c r="L515" s="166"/>
      <c r="M515" s="166"/>
    </row>
    <row r="516" ht="13.65" customHeight="1">
      <c r="A516" s="166"/>
      <c r="B516" s="166"/>
      <c r="C516" s="166"/>
      <c r="D516" s="166"/>
      <c r="E516" s="166"/>
      <c r="F516" s="166"/>
      <c r="G516" s="166"/>
      <c r="H516" s="166"/>
      <c r="I516" s="166"/>
      <c r="J516" s="166"/>
      <c r="K516" s="166"/>
      <c r="L516" s="166"/>
      <c r="M516" s="166"/>
    </row>
    <row r="517" ht="13.65" customHeight="1">
      <c r="A517" s="166"/>
      <c r="B517" s="166"/>
      <c r="C517" s="166"/>
      <c r="D517" s="166"/>
      <c r="E517" s="166"/>
      <c r="F517" s="166"/>
      <c r="G517" s="166"/>
      <c r="H517" s="166"/>
      <c r="I517" s="166"/>
      <c r="J517" s="166"/>
      <c r="K517" s="166"/>
      <c r="L517" s="166"/>
      <c r="M517" s="166"/>
    </row>
    <row r="518" ht="13.65" customHeight="1">
      <c r="A518" s="166"/>
      <c r="B518" s="166"/>
      <c r="C518" s="166"/>
      <c r="D518" s="166"/>
      <c r="E518" s="166"/>
      <c r="F518" s="166"/>
      <c r="G518" s="166"/>
      <c r="H518" s="166"/>
      <c r="I518" s="166"/>
      <c r="J518" s="166"/>
      <c r="K518" s="166"/>
      <c r="L518" s="166"/>
      <c r="M518" s="166"/>
    </row>
    <row r="519" ht="13.65" customHeight="1">
      <c r="A519" s="166"/>
      <c r="B519" s="166"/>
      <c r="C519" s="166"/>
      <c r="D519" s="166"/>
      <c r="E519" s="166"/>
      <c r="F519" s="166"/>
      <c r="G519" s="166"/>
      <c r="H519" s="166"/>
      <c r="I519" s="166"/>
      <c r="J519" s="166"/>
      <c r="K519" s="166"/>
      <c r="L519" s="166"/>
      <c r="M519" s="166"/>
    </row>
    <row r="520" ht="13.65" customHeight="1">
      <c r="A520" s="166"/>
      <c r="B520" s="166"/>
      <c r="C520" s="166"/>
      <c r="D520" s="166"/>
      <c r="E520" s="166"/>
      <c r="F520" s="166"/>
      <c r="G520" s="166"/>
      <c r="H520" s="166"/>
      <c r="I520" s="166"/>
      <c r="J520" s="166"/>
      <c r="K520" s="166"/>
      <c r="L520" s="166"/>
      <c r="M520" s="166"/>
    </row>
    <row r="521" ht="13.65" customHeight="1">
      <c r="A521" s="166"/>
      <c r="B521" s="166"/>
      <c r="C521" s="166"/>
      <c r="D521" s="166"/>
      <c r="E521" s="166"/>
      <c r="F521" s="166"/>
      <c r="G521" s="166"/>
      <c r="H521" s="166"/>
      <c r="I521" s="166"/>
      <c r="J521" s="166"/>
      <c r="K521" s="166"/>
      <c r="L521" s="166"/>
      <c r="M521" s="166"/>
    </row>
    <row r="522" ht="13.65" customHeight="1">
      <c r="A522" s="166"/>
      <c r="B522" s="166"/>
      <c r="C522" s="166"/>
      <c r="D522" s="166"/>
      <c r="E522" s="166"/>
      <c r="F522" s="166"/>
      <c r="G522" s="166"/>
      <c r="H522" s="166"/>
      <c r="I522" s="166"/>
      <c r="J522" s="166"/>
      <c r="K522" s="166"/>
      <c r="L522" s="166"/>
      <c r="M522" s="166"/>
    </row>
    <row r="523" ht="13.65" customHeight="1">
      <c r="A523" s="166"/>
      <c r="B523" s="166"/>
      <c r="C523" s="166"/>
      <c r="D523" s="166"/>
      <c r="E523" s="166"/>
      <c r="F523" s="166"/>
      <c r="G523" s="166"/>
      <c r="H523" s="166"/>
      <c r="I523" s="166"/>
      <c r="J523" s="166"/>
      <c r="K523" s="166"/>
      <c r="L523" s="166"/>
      <c r="M523" s="166"/>
    </row>
    <row r="524" ht="13.65" customHeight="1">
      <c r="A524" s="166"/>
      <c r="B524" s="166"/>
      <c r="C524" s="166"/>
      <c r="D524" s="166"/>
      <c r="E524" s="166"/>
      <c r="F524" s="166"/>
      <c r="G524" s="166"/>
      <c r="H524" s="166"/>
      <c r="I524" s="166"/>
      <c r="J524" s="166"/>
      <c r="K524" s="166"/>
      <c r="L524" s="166"/>
      <c r="M524" s="166"/>
    </row>
    <row r="525" ht="13.65" customHeight="1">
      <c r="A525" s="166"/>
      <c r="B525" s="166"/>
      <c r="C525" s="166"/>
      <c r="D525" s="166"/>
      <c r="E525" s="166"/>
      <c r="F525" s="166"/>
      <c r="G525" s="166"/>
      <c r="H525" s="166"/>
      <c r="I525" s="166"/>
      <c r="J525" s="166"/>
      <c r="K525" s="166"/>
      <c r="L525" s="166"/>
      <c r="M525" s="166"/>
    </row>
    <row r="526" ht="13.65" customHeight="1">
      <c r="A526" s="166"/>
      <c r="B526" s="166"/>
      <c r="C526" s="166"/>
      <c r="D526" s="166"/>
      <c r="E526" s="166"/>
      <c r="F526" s="166"/>
      <c r="G526" s="166"/>
      <c r="H526" s="166"/>
      <c r="I526" s="166"/>
      <c r="J526" s="166"/>
      <c r="K526" s="166"/>
      <c r="L526" s="166"/>
      <c r="M526" s="166"/>
    </row>
    <row r="527" ht="13.65" customHeight="1">
      <c r="A527" s="166"/>
      <c r="B527" s="166"/>
      <c r="C527" s="166"/>
      <c r="D527" s="166"/>
      <c r="E527" s="166"/>
      <c r="F527" s="166"/>
      <c r="G527" s="166"/>
      <c r="H527" s="166"/>
      <c r="I527" s="166"/>
      <c r="J527" s="166"/>
      <c r="K527" s="166"/>
      <c r="L527" s="166"/>
      <c r="M527" s="166"/>
    </row>
    <row r="528" ht="13.65" customHeight="1">
      <c r="A528" s="166"/>
      <c r="B528" s="166"/>
      <c r="C528" s="166"/>
      <c r="D528" s="166"/>
      <c r="E528" s="166"/>
      <c r="F528" s="166"/>
      <c r="G528" s="166"/>
      <c r="H528" s="166"/>
      <c r="I528" s="166"/>
      <c r="J528" s="166"/>
      <c r="K528" s="166"/>
      <c r="L528" s="166"/>
      <c r="M528" s="166"/>
    </row>
    <row r="529" ht="13.65" customHeight="1">
      <c r="A529" s="166"/>
      <c r="B529" s="166"/>
      <c r="C529" s="166"/>
      <c r="D529" s="166"/>
      <c r="E529" s="166"/>
      <c r="F529" s="166"/>
      <c r="G529" s="166"/>
      <c r="H529" s="166"/>
      <c r="I529" s="166"/>
      <c r="J529" s="166"/>
      <c r="K529" s="166"/>
      <c r="L529" s="166"/>
      <c r="M529" s="166"/>
    </row>
    <row r="530" ht="13.65" customHeight="1">
      <c r="A530" s="166"/>
      <c r="B530" s="166"/>
      <c r="C530" s="166"/>
      <c r="D530" s="166"/>
      <c r="E530" s="166"/>
      <c r="F530" s="166"/>
      <c r="G530" s="166"/>
      <c r="H530" s="166"/>
      <c r="I530" s="166"/>
      <c r="J530" s="166"/>
      <c r="K530" s="166"/>
      <c r="L530" s="166"/>
      <c r="M530" s="166"/>
    </row>
    <row r="531" ht="13.65" customHeight="1">
      <c r="A531" s="166"/>
      <c r="B531" s="166"/>
      <c r="C531" s="166"/>
      <c r="D531" s="166"/>
      <c r="E531" s="166"/>
      <c r="F531" s="166"/>
      <c r="G531" s="166"/>
      <c r="H531" s="166"/>
      <c r="I531" s="166"/>
      <c r="J531" s="166"/>
      <c r="K531" s="166"/>
      <c r="L531" s="166"/>
      <c r="M531" s="166"/>
    </row>
    <row r="532" ht="13.65" customHeight="1">
      <c r="A532" s="166"/>
      <c r="B532" s="166"/>
      <c r="C532" s="166"/>
      <c r="D532" s="166"/>
      <c r="E532" s="166"/>
      <c r="F532" s="166"/>
      <c r="G532" s="166"/>
      <c r="H532" s="166"/>
      <c r="I532" s="166"/>
      <c r="J532" s="166"/>
      <c r="K532" s="166"/>
      <c r="L532" s="166"/>
      <c r="M532" s="166"/>
    </row>
    <row r="533" ht="13.65" customHeight="1">
      <c r="A533" s="166"/>
      <c r="B533" s="166"/>
      <c r="C533" s="166"/>
      <c r="D533" s="166"/>
      <c r="E533" s="166"/>
      <c r="F533" s="166"/>
      <c r="G533" s="166"/>
      <c r="H533" s="166"/>
      <c r="I533" s="166"/>
      <c r="J533" s="166"/>
      <c r="K533" s="166"/>
      <c r="L533" s="166"/>
      <c r="M533" s="166"/>
    </row>
    <row r="534" ht="13.65" customHeight="1">
      <c r="A534" s="166"/>
      <c r="B534" s="166"/>
      <c r="C534" s="166"/>
      <c r="D534" s="166"/>
      <c r="E534" s="166"/>
      <c r="F534" s="166"/>
      <c r="G534" s="166"/>
      <c r="H534" s="166"/>
      <c r="I534" s="166"/>
      <c r="J534" s="166"/>
      <c r="K534" s="166"/>
      <c r="L534" s="166"/>
      <c r="M534" s="166"/>
    </row>
    <row r="535" ht="13.65" customHeight="1">
      <c r="A535" s="166"/>
      <c r="B535" s="166"/>
      <c r="C535" s="166"/>
      <c r="D535" s="166"/>
      <c r="E535" s="166"/>
      <c r="F535" s="166"/>
      <c r="G535" s="166"/>
      <c r="H535" s="166"/>
      <c r="I535" s="166"/>
      <c r="J535" s="166"/>
      <c r="K535" s="166"/>
      <c r="L535" s="166"/>
      <c r="M535" s="166"/>
    </row>
    <row r="536" ht="13.65" customHeight="1">
      <c r="A536" s="166"/>
      <c r="B536" s="166"/>
      <c r="C536" s="166"/>
      <c r="D536" s="166"/>
      <c r="E536" s="166"/>
      <c r="F536" s="166"/>
      <c r="G536" s="166"/>
      <c r="H536" s="166"/>
      <c r="I536" s="166"/>
      <c r="J536" s="166"/>
      <c r="K536" s="166"/>
      <c r="L536" s="166"/>
      <c r="M536" s="166"/>
    </row>
    <row r="537" ht="13.65" customHeight="1">
      <c r="A537" s="166"/>
      <c r="B537" s="166"/>
      <c r="C537" s="166"/>
      <c r="D537" s="166"/>
      <c r="E537" s="166"/>
      <c r="F537" s="166"/>
      <c r="G537" s="166"/>
      <c r="H537" s="166"/>
      <c r="I537" s="166"/>
      <c r="J537" s="166"/>
      <c r="K537" s="166"/>
      <c r="L537" s="166"/>
      <c r="M537" s="166"/>
    </row>
    <row r="538" ht="13.65" customHeight="1">
      <c r="A538" s="166"/>
      <c r="B538" s="166"/>
      <c r="C538" s="166"/>
      <c r="D538" s="166"/>
      <c r="E538" s="166"/>
      <c r="F538" s="166"/>
      <c r="G538" s="166"/>
      <c r="H538" s="166"/>
      <c r="I538" s="166"/>
      <c r="J538" s="166"/>
      <c r="K538" s="166"/>
      <c r="L538" s="166"/>
      <c r="M538" s="166"/>
    </row>
    <row r="539" ht="13.65" customHeight="1">
      <c r="A539" s="166"/>
      <c r="B539" s="166"/>
      <c r="C539" s="166"/>
      <c r="D539" s="166"/>
      <c r="E539" s="166"/>
      <c r="F539" s="166"/>
      <c r="G539" s="166"/>
      <c r="H539" s="166"/>
      <c r="I539" s="166"/>
      <c r="J539" s="166"/>
      <c r="K539" s="166"/>
      <c r="L539" s="166"/>
      <c r="M539" s="166"/>
    </row>
    <row r="540" ht="13.65" customHeight="1">
      <c r="A540" s="166"/>
      <c r="B540" s="166"/>
      <c r="C540" s="166"/>
      <c r="D540" s="166"/>
      <c r="E540" s="166"/>
      <c r="F540" s="166"/>
      <c r="G540" s="166"/>
      <c r="H540" s="166"/>
      <c r="I540" s="166"/>
      <c r="J540" s="166"/>
      <c r="K540" s="166"/>
      <c r="L540" s="166"/>
      <c r="M540" s="166"/>
    </row>
    <row r="541" ht="13.65" customHeight="1">
      <c r="A541" s="166"/>
      <c r="B541" s="166"/>
      <c r="C541" s="166"/>
      <c r="D541" s="166"/>
      <c r="E541" s="166"/>
      <c r="F541" s="166"/>
      <c r="G541" s="166"/>
      <c r="H541" s="166"/>
      <c r="I541" s="166"/>
      <c r="J541" s="166"/>
      <c r="K541" s="166"/>
      <c r="L541" s="166"/>
      <c r="M541" s="166"/>
    </row>
    <row r="542" ht="13.65" customHeight="1">
      <c r="A542" s="166"/>
      <c r="B542" s="166"/>
      <c r="C542" s="166"/>
      <c r="D542" s="166"/>
      <c r="E542" s="166"/>
      <c r="F542" s="166"/>
      <c r="G542" s="166"/>
      <c r="H542" s="166"/>
      <c r="I542" s="166"/>
      <c r="J542" s="166"/>
      <c r="K542" s="166"/>
      <c r="L542" s="166"/>
      <c r="M542" s="166"/>
    </row>
    <row r="543" ht="13.65" customHeight="1">
      <c r="A543" s="166"/>
      <c r="B543" s="166"/>
      <c r="C543" s="166"/>
      <c r="D543" s="166"/>
      <c r="E543" s="166"/>
      <c r="F543" s="166"/>
      <c r="G543" s="166"/>
      <c r="H543" s="166"/>
      <c r="I543" s="166"/>
      <c r="J543" s="166"/>
      <c r="K543" s="166"/>
      <c r="L543" s="166"/>
      <c r="M543" s="166"/>
    </row>
    <row r="544" ht="13.65" customHeight="1">
      <c r="A544" s="166"/>
      <c r="B544" s="166"/>
      <c r="C544" s="166"/>
      <c r="D544" s="166"/>
      <c r="E544" s="166"/>
      <c r="F544" s="166"/>
      <c r="G544" s="166"/>
      <c r="H544" s="166"/>
      <c r="I544" s="166"/>
      <c r="J544" s="166"/>
      <c r="K544" s="166"/>
      <c r="L544" s="166"/>
      <c r="M544" s="166"/>
    </row>
    <row r="545" ht="13.65" customHeight="1">
      <c r="A545" s="166"/>
      <c r="B545" s="166"/>
      <c r="C545" s="166"/>
      <c r="D545" s="166"/>
      <c r="E545" s="166"/>
      <c r="F545" s="166"/>
      <c r="G545" s="166"/>
      <c r="H545" s="166"/>
      <c r="I545" s="166"/>
      <c r="J545" s="166"/>
      <c r="K545" s="166"/>
      <c r="L545" s="166"/>
      <c r="M545" s="166"/>
    </row>
    <row r="546" ht="13.65" customHeight="1">
      <c r="A546" s="166"/>
      <c r="B546" s="166"/>
      <c r="C546" s="166"/>
      <c r="D546" s="166"/>
      <c r="E546" s="166"/>
      <c r="F546" s="166"/>
      <c r="G546" s="166"/>
      <c r="H546" s="166"/>
      <c r="I546" s="166"/>
      <c r="J546" s="166"/>
      <c r="K546" s="166"/>
      <c r="L546" s="166"/>
      <c r="M546" s="166"/>
    </row>
    <row r="547" ht="13.65" customHeight="1">
      <c r="A547" s="166"/>
      <c r="B547" s="166"/>
      <c r="C547" s="166"/>
      <c r="D547" s="166"/>
      <c r="E547" s="166"/>
      <c r="F547" s="166"/>
      <c r="G547" s="166"/>
      <c r="H547" s="166"/>
      <c r="I547" s="166"/>
      <c r="J547" s="166"/>
      <c r="K547" s="166"/>
      <c r="L547" s="166"/>
      <c r="M547" s="166"/>
    </row>
    <row r="548" ht="13.65" customHeight="1">
      <c r="A548" s="166"/>
      <c r="B548" s="166"/>
      <c r="C548" s="166"/>
      <c r="D548" s="166"/>
      <c r="E548" s="166"/>
      <c r="F548" s="166"/>
      <c r="G548" s="166"/>
      <c r="H548" s="166"/>
      <c r="I548" s="166"/>
      <c r="J548" s="166"/>
      <c r="K548" s="166"/>
      <c r="L548" s="166"/>
      <c r="M548" s="166"/>
    </row>
    <row r="549" ht="13.65" customHeight="1">
      <c r="A549" s="166"/>
      <c r="B549" s="166"/>
      <c r="C549" s="166"/>
      <c r="D549" s="166"/>
      <c r="E549" s="166"/>
      <c r="F549" s="166"/>
      <c r="G549" s="166"/>
      <c r="H549" s="166"/>
      <c r="I549" s="166"/>
      <c r="J549" s="166"/>
      <c r="K549" s="166"/>
      <c r="L549" s="166"/>
      <c r="M549" s="166"/>
    </row>
    <row r="550" ht="13.65" customHeight="1">
      <c r="A550" s="166"/>
      <c r="B550" s="166"/>
      <c r="C550" s="166"/>
      <c r="D550" s="166"/>
      <c r="E550" s="166"/>
      <c r="F550" s="166"/>
      <c r="G550" s="166"/>
      <c r="H550" s="166"/>
      <c r="I550" s="166"/>
      <c r="J550" s="166"/>
      <c r="K550" s="166"/>
      <c r="L550" s="166"/>
      <c r="M550" s="166"/>
    </row>
    <row r="551" ht="13.65" customHeight="1">
      <c r="A551" s="166"/>
      <c r="B551" s="166"/>
      <c r="C551" s="166"/>
      <c r="D551" s="166"/>
      <c r="E551" s="166"/>
      <c r="F551" s="166"/>
      <c r="G551" s="166"/>
      <c r="H551" s="166"/>
      <c r="I551" s="166"/>
      <c r="J551" s="166"/>
      <c r="K551" s="166"/>
      <c r="L551" s="166"/>
      <c r="M551" s="166"/>
    </row>
    <row r="552" ht="13.65" customHeight="1">
      <c r="A552" s="166"/>
      <c r="B552" s="166"/>
      <c r="C552" s="166"/>
      <c r="D552" s="166"/>
      <c r="E552" s="166"/>
      <c r="F552" s="166"/>
      <c r="G552" s="166"/>
      <c r="H552" s="166"/>
      <c r="I552" s="166"/>
      <c r="J552" s="166"/>
      <c r="K552" s="166"/>
      <c r="L552" s="166"/>
      <c r="M552" s="166"/>
    </row>
    <row r="553" ht="13.65" customHeight="1">
      <c r="A553" s="166"/>
      <c r="B553" s="166"/>
      <c r="C553" s="166"/>
      <c r="D553" s="166"/>
      <c r="E553" s="166"/>
      <c r="F553" s="166"/>
      <c r="G553" s="166"/>
      <c r="H553" s="166"/>
      <c r="I553" s="166"/>
      <c r="J553" s="166"/>
      <c r="K553" s="166"/>
      <c r="L553" s="166"/>
      <c r="M553" s="166"/>
    </row>
    <row r="554" ht="13.65" customHeight="1">
      <c r="A554" s="166"/>
      <c r="B554" s="166"/>
      <c r="C554" s="166"/>
      <c r="D554" s="166"/>
      <c r="E554" s="166"/>
      <c r="F554" s="166"/>
      <c r="G554" s="166"/>
      <c r="H554" s="166"/>
      <c r="I554" s="166"/>
      <c r="J554" s="166"/>
      <c r="K554" s="166"/>
      <c r="L554" s="166"/>
      <c r="M554" s="166"/>
    </row>
    <row r="555" ht="13.65" customHeight="1">
      <c r="A555" s="166"/>
      <c r="B555" s="166"/>
      <c r="C555" s="166"/>
      <c r="D555" s="166"/>
      <c r="E555" s="166"/>
      <c r="F555" s="166"/>
      <c r="G555" s="166"/>
      <c r="H555" s="166"/>
      <c r="I555" s="166"/>
      <c r="J555" s="166"/>
      <c r="K555" s="166"/>
      <c r="L555" s="166"/>
      <c r="M555" s="166"/>
    </row>
    <row r="556" ht="13.65" customHeight="1">
      <c r="A556" s="166"/>
      <c r="B556" s="166"/>
      <c r="C556" s="166"/>
      <c r="D556" s="166"/>
      <c r="E556" s="166"/>
      <c r="F556" s="166"/>
      <c r="G556" s="166"/>
      <c r="H556" s="166"/>
      <c r="I556" s="166"/>
      <c r="J556" s="166"/>
      <c r="K556" s="166"/>
      <c r="L556" s="166"/>
      <c r="M556" s="166"/>
    </row>
    <row r="557" ht="13.65" customHeight="1">
      <c r="A557" s="166"/>
      <c r="B557" s="166"/>
      <c r="C557" s="166"/>
      <c r="D557" s="166"/>
      <c r="E557" s="166"/>
      <c r="F557" s="166"/>
      <c r="G557" s="166"/>
      <c r="H557" s="166"/>
      <c r="I557" s="166"/>
      <c r="J557" s="166"/>
      <c r="K557" s="166"/>
      <c r="L557" s="166"/>
      <c r="M557" s="166"/>
    </row>
    <row r="558" ht="13.65" customHeight="1">
      <c r="A558" s="166"/>
      <c r="B558" s="166"/>
      <c r="C558" s="166"/>
      <c r="D558" s="166"/>
      <c r="E558" s="166"/>
      <c r="F558" s="166"/>
      <c r="G558" s="166"/>
      <c r="H558" s="166"/>
      <c r="I558" s="166"/>
      <c r="J558" s="166"/>
      <c r="K558" s="166"/>
      <c r="L558" s="166"/>
      <c r="M558" s="166"/>
    </row>
    <row r="559" ht="13.65" customHeight="1">
      <c r="A559" s="166"/>
      <c r="B559" s="166"/>
      <c r="C559" s="166"/>
      <c r="D559" s="166"/>
      <c r="E559" s="166"/>
      <c r="F559" s="166"/>
      <c r="G559" s="166"/>
      <c r="H559" s="166"/>
      <c r="I559" s="166"/>
      <c r="J559" s="166"/>
      <c r="K559" s="166"/>
      <c r="L559" s="166"/>
      <c r="M559" s="166"/>
    </row>
    <row r="560" ht="13.65" customHeight="1">
      <c r="A560" s="166"/>
      <c r="B560" s="166"/>
      <c r="C560" s="166"/>
      <c r="D560" s="166"/>
      <c r="E560" s="166"/>
      <c r="F560" s="166"/>
      <c r="G560" s="166"/>
      <c r="H560" s="166"/>
      <c r="I560" s="166"/>
      <c r="J560" s="166"/>
      <c r="K560" s="166"/>
      <c r="L560" s="166"/>
      <c r="M560" s="166"/>
    </row>
    <row r="561" ht="13.65" customHeight="1">
      <c r="A561" s="166"/>
      <c r="B561" s="166"/>
      <c r="C561" s="166"/>
      <c r="D561" s="166"/>
      <c r="E561" s="166"/>
      <c r="F561" s="166"/>
      <c r="G561" s="166"/>
      <c r="H561" s="166"/>
      <c r="I561" s="166"/>
      <c r="J561" s="166"/>
      <c r="K561" s="166"/>
      <c r="L561" s="166"/>
      <c r="M561" s="166"/>
    </row>
    <row r="562" ht="13.65" customHeight="1">
      <c r="A562" s="166"/>
      <c r="B562" s="166"/>
      <c r="C562" s="166"/>
      <c r="D562" s="166"/>
      <c r="E562" s="166"/>
      <c r="F562" s="166"/>
      <c r="G562" s="166"/>
      <c r="H562" s="166"/>
      <c r="I562" s="166"/>
      <c r="J562" s="166"/>
      <c r="K562" s="166"/>
      <c r="L562" s="166"/>
      <c r="M562" s="166"/>
    </row>
    <row r="563" ht="13.65" customHeight="1">
      <c r="A563" s="166"/>
      <c r="B563" s="166"/>
      <c r="C563" s="166"/>
      <c r="D563" s="166"/>
      <c r="E563" s="166"/>
      <c r="F563" s="166"/>
      <c r="G563" s="166"/>
      <c r="H563" s="166"/>
      <c r="I563" s="166"/>
      <c r="J563" s="166"/>
      <c r="K563" s="166"/>
      <c r="L563" s="166"/>
      <c r="M563" s="166"/>
    </row>
    <row r="564" ht="13.65" customHeight="1">
      <c r="A564" s="166"/>
      <c r="B564" s="166"/>
      <c r="C564" s="166"/>
      <c r="D564" s="166"/>
      <c r="E564" s="166"/>
      <c r="F564" s="166"/>
      <c r="G564" s="166"/>
      <c r="H564" s="166"/>
      <c r="I564" s="166"/>
      <c r="J564" s="166"/>
      <c r="K564" s="166"/>
      <c r="L564" s="166"/>
      <c r="M564" s="166"/>
    </row>
    <row r="565" ht="13.65" customHeight="1">
      <c r="A565" s="166"/>
      <c r="B565" s="166"/>
      <c r="C565" s="166"/>
      <c r="D565" s="166"/>
      <c r="E565" s="166"/>
      <c r="F565" s="166"/>
      <c r="G565" s="166"/>
      <c r="H565" s="166"/>
      <c r="I565" s="166"/>
      <c r="J565" s="166"/>
      <c r="K565" s="166"/>
      <c r="L565" s="166"/>
      <c r="M565" s="166"/>
    </row>
    <row r="566" ht="13.65" customHeight="1">
      <c r="A566" s="166"/>
      <c r="B566" s="166"/>
      <c r="C566" s="166"/>
      <c r="D566" s="166"/>
      <c r="E566" s="166"/>
      <c r="F566" s="166"/>
      <c r="G566" s="166"/>
      <c r="H566" s="166"/>
      <c r="I566" s="166"/>
      <c r="J566" s="166"/>
      <c r="K566" s="166"/>
      <c r="L566" s="166"/>
      <c r="M566" s="166"/>
    </row>
    <row r="567" ht="13.65" customHeight="1">
      <c r="A567" s="166"/>
      <c r="B567" s="166"/>
      <c r="C567" s="166"/>
      <c r="D567" s="166"/>
      <c r="E567" s="166"/>
      <c r="F567" s="166"/>
      <c r="G567" s="166"/>
      <c r="H567" s="166"/>
      <c r="I567" s="166"/>
      <c r="J567" s="166"/>
      <c r="K567" s="166"/>
      <c r="L567" s="166"/>
      <c r="M567" s="166"/>
    </row>
    <row r="568" ht="13.65" customHeight="1">
      <c r="A568" s="166"/>
      <c r="B568" s="166"/>
      <c r="C568" s="166"/>
      <c r="D568" s="166"/>
      <c r="E568" s="166"/>
      <c r="F568" s="166"/>
      <c r="G568" s="166"/>
      <c r="H568" s="166"/>
      <c r="I568" s="166"/>
      <c r="J568" s="166"/>
      <c r="K568" s="166"/>
      <c r="L568" s="166"/>
      <c r="M568" s="166"/>
    </row>
    <row r="569" ht="13.65" customHeight="1">
      <c r="A569" s="166"/>
      <c r="B569" s="166"/>
      <c r="C569" s="166"/>
      <c r="D569" s="166"/>
      <c r="E569" s="166"/>
      <c r="F569" s="166"/>
      <c r="G569" s="166"/>
      <c r="H569" s="166"/>
      <c r="I569" s="166"/>
      <c r="J569" s="166"/>
      <c r="K569" s="166"/>
      <c r="L569" s="166"/>
      <c r="M569" s="166"/>
    </row>
    <row r="570" ht="13.65" customHeight="1">
      <c r="A570" s="166"/>
      <c r="B570" s="166"/>
      <c r="C570" s="166"/>
      <c r="D570" s="166"/>
      <c r="E570" s="166"/>
      <c r="F570" s="166"/>
      <c r="G570" s="166"/>
      <c r="H570" s="166"/>
      <c r="I570" s="166"/>
      <c r="J570" s="166"/>
      <c r="K570" s="166"/>
      <c r="L570" s="166"/>
      <c r="M570" s="166"/>
    </row>
    <row r="571" ht="13.65" customHeight="1">
      <c r="A571" s="166"/>
      <c r="B571" s="166"/>
      <c r="C571" s="166"/>
      <c r="D571" s="166"/>
      <c r="E571" s="166"/>
      <c r="F571" s="166"/>
      <c r="G571" s="166"/>
      <c r="H571" s="166"/>
      <c r="I571" s="166"/>
      <c r="J571" s="166"/>
      <c r="K571" s="166"/>
      <c r="L571" s="166"/>
      <c r="M571" s="166"/>
    </row>
    <row r="572" ht="13.65" customHeight="1">
      <c r="A572" s="166"/>
      <c r="B572" s="166"/>
      <c r="C572" s="166"/>
      <c r="D572" s="166"/>
      <c r="E572" s="166"/>
      <c r="F572" s="166"/>
      <c r="G572" s="166"/>
      <c r="H572" s="166"/>
      <c r="I572" s="166"/>
      <c r="J572" s="166"/>
      <c r="K572" s="166"/>
      <c r="L572" s="166"/>
      <c r="M572" s="166"/>
    </row>
    <row r="573" ht="13.65" customHeight="1">
      <c r="A573" s="166"/>
      <c r="B573" s="166"/>
      <c r="C573" s="166"/>
      <c r="D573" s="166"/>
      <c r="E573" s="166"/>
      <c r="F573" s="166"/>
      <c r="G573" s="166"/>
      <c r="H573" s="166"/>
      <c r="I573" s="166"/>
      <c r="J573" s="166"/>
      <c r="K573" s="166"/>
      <c r="L573" s="166"/>
      <c r="M573" s="166"/>
    </row>
    <row r="574" ht="13.65" customHeight="1">
      <c r="A574" s="166"/>
      <c r="B574" s="166"/>
      <c r="C574" s="166"/>
      <c r="D574" s="166"/>
      <c r="E574" s="166"/>
      <c r="F574" s="166"/>
      <c r="G574" s="166"/>
      <c r="H574" s="166"/>
      <c r="I574" s="166"/>
      <c r="J574" s="166"/>
      <c r="K574" s="166"/>
      <c r="L574" s="166"/>
      <c r="M574" s="166"/>
    </row>
    <row r="575" ht="13.65" customHeight="1">
      <c r="A575" s="166"/>
      <c r="B575" s="166"/>
      <c r="C575" s="166"/>
      <c r="D575" s="166"/>
      <c r="E575" s="166"/>
      <c r="F575" s="166"/>
      <c r="G575" s="166"/>
      <c r="H575" s="166"/>
      <c r="I575" s="166"/>
      <c r="J575" s="166"/>
      <c r="K575" s="166"/>
      <c r="L575" s="166"/>
      <c r="M575" s="166"/>
    </row>
    <row r="576" ht="13.65" customHeight="1">
      <c r="A576" s="166"/>
      <c r="B576" s="166"/>
      <c r="C576" s="166"/>
      <c r="D576" s="166"/>
      <c r="E576" s="166"/>
      <c r="F576" s="166"/>
      <c r="G576" s="166"/>
      <c r="H576" s="166"/>
      <c r="I576" s="166"/>
      <c r="J576" s="166"/>
      <c r="K576" s="166"/>
      <c r="L576" s="166"/>
      <c r="M576" s="166"/>
    </row>
    <row r="577" ht="13.65" customHeight="1">
      <c r="A577" s="166"/>
      <c r="B577" s="166"/>
      <c r="C577" s="166"/>
      <c r="D577" s="166"/>
      <c r="E577" s="166"/>
      <c r="F577" s="166"/>
      <c r="G577" s="166"/>
      <c r="H577" s="166"/>
      <c r="I577" s="166"/>
      <c r="J577" s="166"/>
      <c r="K577" s="166"/>
      <c r="L577" s="166"/>
      <c r="M577" s="166"/>
    </row>
    <row r="578" ht="13.65" customHeight="1">
      <c r="A578" s="166"/>
      <c r="B578" s="166"/>
      <c r="C578" s="166"/>
      <c r="D578" s="166"/>
      <c r="E578" s="166"/>
      <c r="F578" s="166"/>
      <c r="G578" s="166"/>
      <c r="H578" s="166"/>
      <c r="I578" s="166"/>
      <c r="J578" s="166"/>
      <c r="K578" s="166"/>
      <c r="L578" s="166"/>
      <c r="M578" s="166"/>
    </row>
    <row r="579" ht="13.65" customHeight="1">
      <c r="A579" s="166"/>
      <c r="B579" s="166"/>
      <c r="C579" s="166"/>
      <c r="D579" s="166"/>
      <c r="E579" s="166"/>
      <c r="F579" s="166"/>
      <c r="G579" s="166"/>
      <c r="H579" s="166"/>
      <c r="I579" s="166"/>
      <c r="J579" s="166"/>
      <c r="K579" s="166"/>
      <c r="L579" s="166"/>
      <c r="M579" s="166"/>
    </row>
    <row r="580" ht="13.65" customHeight="1">
      <c r="A580" s="166"/>
      <c r="B580" s="166"/>
      <c r="C580" s="166"/>
      <c r="D580" s="166"/>
      <c r="E580" s="166"/>
      <c r="F580" s="166"/>
      <c r="G580" s="166"/>
      <c r="H580" s="166"/>
      <c r="I580" s="166"/>
      <c r="J580" s="166"/>
      <c r="K580" s="166"/>
      <c r="L580" s="166"/>
      <c r="M580" s="166"/>
    </row>
    <row r="581" ht="13.65" customHeight="1">
      <c r="A581" s="166"/>
      <c r="B581" s="166"/>
      <c r="C581" s="166"/>
      <c r="D581" s="166"/>
      <c r="E581" s="166"/>
      <c r="F581" s="166"/>
      <c r="G581" s="166"/>
      <c r="H581" s="166"/>
      <c r="I581" s="166"/>
      <c r="J581" s="166"/>
      <c r="K581" s="166"/>
      <c r="L581" s="166"/>
      <c r="M581" s="166"/>
    </row>
    <row r="582" ht="13.65" customHeight="1">
      <c r="A582" s="166"/>
      <c r="B582" s="166"/>
      <c r="C582" s="166"/>
      <c r="D582" s="166"/>
      <c r="E582" s="166"/>
      <c r="F582" s="166"/>
      <c r="G582" s="166"/>
      <c r="H582" s="166"/>
      <c r="I582" s="166"/>
      <c r="J582" s="166"/>
      <c r="K582" s="166"/>
      <c r="L582" s="166"/>
      <c r="M582" s="166"/>
    </row>
    <row r="583" ht="13.65" customHeight="1">
      <c r="A583" s="166"/>
      <c r="B583" s="166"/>
      <c r="C583" s="166"/>
      <c r="D583" s="166"/>
      <c r="E583" s="166"/>
      <c r="F583" s="166"/>
      <c r="G583" s="166"/>
      <c r="H583" s="166"/>
      <c r="I583" s="166"/>
      <c r="J583" s="166"/>
      <c r="K583" s="166"/>
      <c r="L583" s="166"/>
      <c r="M583" s="166"/>
    </row>
    <row r="584" ht="13.65" customHeight="1">
      <c r="A584" s="166"/>
      <c r="B584" s="166"/>
      <c r="C584" s="166"/>
      <c r="D584" s="166"/>
      <c r="E584" s="166"/>
      <c r="F584" s="166"/>
      <c r="G584" s="166"/>
      <c r="H584" s="166"/>
      <c r="I584" s="166"/>
      <c r="J584" s="166"/>
      <c r="K584" s="166"/>
      <c r="L584" s="166"/>
      <c r="M584" s="166"/>
    </row>
    <row r="585" ht="13.65" customHeight="1">
      <c r="A585" s="166"/>
      <c r="B585" s="166"/>
      <c r="C585" s="166"/>
      <c r="D585" s="166"/>
      <c r="E585" s="166"/>
      <c r="F585" s="166"/>
      <c r="G585" s="166"/>
      <c r="H585" s="166"/>
      <c r="I585" s="166"/>
      <c r="J585" s="166"/>
      <c r="K585" s="166"/>
      <c r="L585" s="166"/>
      <c r="M585" s="166"/>
    </row>
    <row r="586" ht="13.65" customHeight="1">
      <c r="A586" s="166"/>
      <c r="B586" s="166"/>
      <c r="C586" s="166"/>
      <c r="D586" s="166"/>
      <c r="E586" s="166"/>
      <c r="F586" s="166"/>
      <c r="G586" s="166"/>
      <c r="H586" s="166"/>
      <c r="I586" s="166"/>
      <c r="J586" s="166"/>
      <c r="K586" s="166"/>
      <c r="L586" s="166"/>
      <c r="M586" s="166"/>
    </row>
    <row r="587" ht="13.65" customHeight="1">
      <c r="A587" s="166"/>
      <c r="B587" s="166"/>
      <c r="C587" s="166"/>
      <c r="D587" s="166"/>
      <c r="E587" s="166"/>
      <c r="F587" s="166"/>
      <c r="G587" s="166"/>
      <c r="H587" s="166"/>
      <c r="I587" s="166"/>
      <c r="J587" s="166"/>
      <c r="K587" s="166"/>
      <c r="L587" s="166"/>
      <c r="M587" s="166"/>
    </row>
    <row r="588" ht="13.65" customHeight="1">
      <c r="A588" s="166"/>
      <c r="B588" s="166"/>
      <c r="C588" s="166"/>
      <c r="D588" s="166"/>
      <c r="E588" s="166"/>
      <c r="F588" s="166"/>
      <c r="G588" s="166"/>
      <c r="H588" s="166"/>
      <c r="I588" s="166"/>
      <c r="J588" s="166"/>
      <c r="K588" s="166"/>
      <c r="L588" s="166"/>
      <c r="M588" s="166"/>
    </row>
    <row r="589" ht="13.65" customHeight="1">
      <c r="A589" s="166"/>
      <c r="B589" s="166"/>
      <c r="C589" s="166"/>
      <c r="D589" s="166"/>
      <c r="E589" s="166"/>
      <c r="F589" s="166"/>
      <c r="G589" s="166"/>
      <c r="H589" s="166"/>
      <c r="I589" s="166"/>
      <c r="J589" s="166"/>
      <c r="K589" s="166"/>
      <c r="L589" s="166"/>
      <c r="M589" s="166"/>
    </row>
    <row r="590" ht="13.65" customHeight="1">
      <c r="A590" s="166"/>
      <c r="B590" s="166"/>
      <c r="C590" s="166"/>
      <c r="D590" s="166"/>
      <c r="E590" s="166"/>
      <c r="F590" s="166"/>
      <c r="G590" s="166"/>
      <c r="H590" s="166"/>
      <c r="I590" s="166"/>
      <c r="J590" s="166"/>
      <c r="K590" s="166"/>
      <c r="L590" s="166"/>
      <c r="M590" s="166"/>
    </row>
    <row r="591" ht="13.65" customHeight="1">
      <c r="A591" s="166"/>
      <c r="B591" s="166"/>
      <c r="C591" s="166"/>
      <c r="D591" s="166"/>
      <c r="E591" s="166"/>
      <c r="F591" s="166"/>
      <c r="G591" s="166"/>
      <c r="H591" s="166"/>
      <c r="I591" s="166"/>
      <c r="J591" s="166"/>
      <c r="K591" s="166"/>
      <c r="L591" s="166"/>
      <c r="M591" s="166"/>
    </row>
    <row r="592" ht="13.65" customHeight="1">
      <c r="A592" s="166"/>
      <c r="B592" s="166"/>
      <c r="C592" s="166"/>
      <c r="D592" s="166"/>
      <c r="E592" s="166"/>
      <c r="F592" s="166"/>
      <c r="G592" s="166"/>
      <c r="H592" s="166"/>
      <c r="I592" s="166"/>
      <c r="J592" s="166"/>
      <c r="K592" s="166"/>
      <c r="L592" s="166"/>
      <c r="M592" s="166"/>
    </row>
    <row r="593" ht="13.65" customHeight="1">
      <c r="A593" s="166"/>
      <c r="B593" s="166"/>
      <c r="C593" s="166"/>
      <c r="D593" s="166"/>
      <c r="E593" s="166"/>
      <c r="F593" s="166"/>
      <c r="G593" s="166"/>
      <c r="H593" s="166"/>
      <c r="I593" s="166"/>
      <c r="J593" s="166"/>
      <c r="K593" s="166"/>
      <c r="L593" s="166"/>
      <c r="M593" s="166"/>
    </row>
    <row r="594" ht="13.65" customHeight="1">
      <c r="A594" s="166"/>
      <c r="B594" s="166"/>
      <c r="C594" s="166"/>
      <c r="D594" s="166"/>
      <c r="E594" s="166"/>
      <c r="F594" s="166"/>
      <c r="G594" s="166"/>
      <c r="H594" s="166"/>
      <c r="I594" s="166"/>
      <c r="J594" s="166"/>
      <c r="K594" s="166"/>
      <c r="L594" s="166"/>
      <c r="M594" s="166"/>
    </row>
    <row r="595" ht="13.65" customHeight="1">
      <c r="A595" s="166"/>
      <c r="B595" s="166"/>
      <c r="C595" s="166"/>
      <c r="D595" s="166"/>
      <c r="E595" s="166"/>
      <c r="F595" s="166"/>
      <c r="G595" s="166"/>
      <c r="H595" s="166"/>
      <c r="I595" s="166"/>
      <c r="J595" s="166"/>
      <c r="K595" s="166"/>
      <c r="L595" s="166"/>
      <c r="M595" s="166"/>
    </row>
    <row r="596" ht="13.65" customHeight="1">
      <c r="A596" s="166"/>
      <c r="B596" s="166"/>
      <c r="C596" s="166"/>
      <c r="D596" s="166"/>
      <c r="E596" s="166"/>
      <c r="F596" s="166"/>
      <c r="G596" s="166"/>
      <c r="H596" s="166"/>
      <c r="I596" s="166"/>
      <c r="J596" s="166"/>
      <c r="K596" s="166"/>
      <c r="L596" s="166"/>
      <c r="M596" s="166"/>
    </row>
    <row r="597" ht="13.65" customHeight="1">
      <c r="A597" s="166"/>
      <c r="B597" s="166"/>
      <c r="C597" s="166"/>
      <c r="D597" s="166"/>
      <c r="E597" s="166"/>
      <c r="F597" s="166"/>
      <c r="G597" s="166"/>
      <c r="H597" s="166"/>
      <c r="I597" s="166"/>
      <c r="J597" s="166"/>
      <c r="K597" s="166"/>
      <c r="L597" s="166"/>
      <c r="M597" s="166"/>
    </row>
    <row r="598" ht="13.65" customHeight="1">
      <c r="A598" s="166"/>
      <c r="B598" s="166"/>
      <c r="C598" s="166"/>
      <c r="D598" s="166"/>
      <c r="E598" s="166"/>
      <c r="F598" s="166"/>
      <c r="G598" s="166"/>
      <c r="H598" s="166"/>
      <c r="I598" s="166"/>
      <c r="J598" s="166"/>
      <c r="K598" s="166"/>
      <c r="L598" s="166"/>
      <c r="M598" s="166"/>
    </row>
    <row r="599" ht="13.65" customHeight="1">
      <c r="A599" s="166"/>
      <c r="B599" s="166"/>
      <c r="C599" s="166"/>
      <c r="D599" s="166"/>
      <c r="E599" s="166"/>
      <c r="F599" s="166"/>
      <c r="G599" s="166"/>
      <c r="H599" s="166"/>
      <c r="I599" s="166"/>
      <c r="J599" s="166"/>
      <c r="K599" s="166"/>
      <c r="L599" s="166"/>
      <c r="M599" s="166"/>
    </row>
    <row r="600" ht="13.65" customHeight="1">
      <c r="A600" s="166"/>
      <c r="B600" s="166"/>
      <c r="C600" s="166"/>
      <c r="D600" s="166"/>
      <c r="E600" s="166"/>
      <c r="F600" s="166"/>
      <c r="G600" s="166"/>
      <c r="H600" s="166"/>
      <c r="I600" s="166"/>
      <c r="J600" s="166"/>
      <c r="K600" s="166"/>
      <c r="L600" s="166"/>
      <c r="M600" s="166"/>
    </row>
    <row r="601" ht="13.65" customHeight="1">
      <c r="A601" s="166"/>
      <c r="B601" s="166"/>
      <c r="C601" s="166"/>
      <c r="D601" s="166"/>
      <c r="E601" s="166"/>
      <c r="F601" s="166"/>
      <c r="G601" s="166"/>
      <c r="H601" s="166"/>
      <c r="I601" s="166"/>
      <c r="J601" s="166"/>
      <c r="K601" s="166"/>
      <c r="L601" s="166"/>
      <c r="M601" s="166"/>
    </row>
    <row r="602" ht="13.65" customHeight="1">
      <c r="A602" s="166"/>
      <c r="B602" s="166"/>
      <c r="C602" s="166"/>
      <c r="D602" s="166"/>
      <c r="E602" s="166"/>
      <c r="F602" s="166"/>
      <c r="G602" s="166"/>
      <c r="H602" s="166"/>
      <c r="I602" s="166"/>
      <c r="J602" s="166"/>
      <c r="K602" s="166"/>
      <c r="L602" s="166"/>
      <c r="M602" s="166"/>
    </row>
    <row r="603" ht="13.65" customHeight="1">
      <c r="A603" s="166"/>
      <c r="B603" s="166"/>
      <c r="C603" s="166"/>
      <c r="D603" s="166"/>
      <c r="E603" s="166"/>
      <c r="F603" s="166"/>
      <c r="G603" s="166"/>
      <c r="H603" s="166"/>
      <c r="I603" s="166"/>
      <c r="J603" s="166"/>
      <c r="K603" s="166"/>
      <c r="L603" s="166"/>
      <c r="M603" s="166"/>
    </row>
    <row r="604" ht="13.65" customHeight="1">
      <c r="A604" s="166"/>
      <c r="B604" s="166"/>
      <c r="C604" s="166"/>
      <c r="D604" s="166"/>
      <c r="E604" s="166"/>
      <c r="F604" s="166"/>
      <c r="G604" s="166"/>
      <c r="H604" s="166"/>
      <c r="I604" s="166"/>
      <c r="J604" s="166"/>
      <c r="K604" s="166"/>
      <c r="L604" s="166"/>
      <c r="M604" s="166"/>
    </row>
    <row r="605" ht="13.65" customHeight="1">
      <c r="A605" s="166"/>
      <c r="B605" s="166"/>
      <c r="C605" s="166"/>
      <c r="D605" s="166"/>
      <c r="E605" s="166"/>
      <c r="F605" s="166"/>
      <c r="G605" s="166"/>
      <c r="H605" s="166"/>
      <c r="I605" s="166"/>
      <c r="J605" s="166"/>
      <c r="K605" s="166"/>
      <c r="L605" s="166"/>
      <c r="M605" s="166"/>
    </row>
    <row r="606" ht="13.65" customHeight="1">
      <c r="A606" s="166"/>
      <c r="B606" s="166"/>
      <c r="C606" s="166"/>
      <c r="D606" s="166"/>
      <c r="E606" s="166"/>
      <c r="F606" s="166"/>
      <c r="G606" s="166"/>
      <c r="H606" s="166"/>
      <c r="I606" s="166"/>
      <c r="J606" s="166"/>
      <c r="K606" s="166"/>
      <c r="L606" s="166"/>
      <c r="M606" s="166"/>
    </row>
    <row r="607" ht="13.65" customHeight="1">
      <c r="A607" s="166"/>
      <c r="B607" s="166"/>
      <c r="C607" s="166"/>
      <c r="D607" s="166"/>
      <c r="E607" s="166"/>
      <c r="F607" s="166"/>
      <c r="G607" s="166"/>
      <c r="H607" s="166"/>
      <c r="I607" s="166"/>
      <c r="J607" s="166"/>
      <c r="K607" s="166"/>
      <c r="L607" s="166"/>
      <c r="M607" s="166"/>
    </row>
    <row r="608" ht="13.65" customHeight="1">
      <c r="A608" s="166"/>
      <c r="B608" s="166"/>
      <c r="C608" s="166"/>
      <c r="D608" s="166"/>
      <c r="E608" s="166"/>
      <c r="F608" s="166"/>
      <c r="G608" s="166"/>
      <c r="H608" s="166"/>
      <c r="I608" s="166"/>
      <c r="J608" s="166"/>
      <c r="K608" s="166"/>
      <c r="L608" s="166"/>
      <c r="M608" s="166"/>
    </row>
    <row r="609" ht="13.65" customHeight="1">
      <c r="A609" s="166"/>
      <c r="B609" s="166"/>
      <c r="C609" s="166"/>
      <c r="D609" s="166"/>
      <c r="E609" s="166"/>
      <c r="F609" s="166"/>
      <c r="G609" s="166"/>
      <c r="H609" s="166"/>
      <c r="I609" s="166"/>
      <c r="J609" s="166"/>
      <c r="K609" s="166"/>
      <c r="L609" s="166"/>
      <c r="M609" s="166"/>
    </row>
    <row r="610" ht="13.65" customHeight="1">
      <c r="A610" s="166"/>
      <c r="B610" s="166"/>
      <c r="C610" s="166"/>
      <c r="D610" s="166"/>
      <c r="E610" s="166"/>
      <c r="F610" s="166"/>
      <c r="G610" s="166"/>
      <c r="H610" s="166"/>
      <c r="I610" s="166"/>
      <c r="J610" s="166"/>
      <c r="K610" s="166"/>
      <c r="L610" s="166"/>
      <c r="M610" s="166"/>
    </row>
    <row r="611" ht="13.65" customHeight="1">
      <c r="A611" s="166"/>
      <c r="B611" s="166"/>
      <c r="C611" s="166"/>
      <c r="D611" s="166"/>
      <c r="E611" s="166"/>
      <c r="F611" s="166"/>
      <c r="G611" s="166"/>
      <c r="H611" s="166"/>
      <c r="I611" s="166"/>
      <c r="J611" s="166"/>
      <c r="K611" s="166"/>
      <c r="L611" s="166"/>
      <c r="M611" s="166"/>
    </row>
    <row r="612" ht="13.65" customHeight="1">
      <c r="A612" s="166"/>
      <c r="B612" s="166"/>
      <c r="C612" s="166"/>
      <c r="D612" s="166"/>
      <c r="E612" s="166"/>
      <c r="F612" s="166"/>
      <c r="G612" s="166"/>
      <c r="H612" s="166"/>
      <c r="I612" s="166"/>
      <c r="J612" s="166"/>
      <c r="K612" s="166"/>
      <c r="L612" s="166"/>
      <c r="M612" s="166"/>
    </row>
    <row r="613" ht="13.65" customHeight="1">
      <c r="A613" s="166"/>
      <c r="B613" s="166"/>
      <c r="C613" s="166"/>
      <c r="D613" s="166"/>
      <c r="E613" s="166"/>
      <c r="F613" s="166"/>
      <c r="G613" s="166"/>
      <c r="H613" s="166"/>
      <c r="I613" s="166"/>
      <c r="J613" s="166"/>
      <c r="K613" s="166"/>
      <c r="L613" s="166"/>
      <c r="M613" s="166"/>
    </row>
    <row r="614" ht="13.65" customHeight="1">
      <c r="A614" s="166"/>
      <c r="B614" s="166"/>
      <c r="C614" s="166"/>
      <c r="D614" s="166"/>
      <c r="E614" s="166"/>
      <c r="F614" s="166"/>
      <c r="G614" s="166"/>
      <c r="H614" s="166"/>
      <c r="I614" s="166"/>
      <c r="J614" s="166"/>
      <c r="K614" s="166"/>
      <c r="L614" s="166"/>
      <c r="M614" s="166"/>
    </row>
    <row r="615" ht="13.65" customHeight="1">
      <c r="A615" s="166"/>
      <c r="B615" s="166"/>
      <c r="C615" s="166"/>
      <c r="D615" s="166"/>
      <c r="E615" s="166"/>
      <c r="F615" s="166"/>
      <c r="G615" s="166"/>
      <c r="H615" s="166"/>
      <c r="I615" s="166"/>
      <c r="J615" s="166"/>
      <c r="K615" s="166"/>
      <c r="L615" s="166"/>
      <c r="M615" s="166"/>
    </row>
    <row r="616" ht="13.65" customHeight="1">
      <c r="A616" s="166"/>
      <c r="B616" s="166"/>
      <c r="C616" s="166"/>
      <c r="D616" s="166"/>
      <c r="E616" s="166"/>
      <c r="F616" s="166"/>
      <c r="G616" s="166"/>
      <c r="H616" s="166"/>
      <c r="I616" s="166"/>
      <c r="J616" s="166"/>
      <c r="K616" s="166"/>
      <c r="L616" s="166"/>
      <c r="M616" s="166"/>
    </row>
    <row r="617" ht="13.65" customHeight="1">
      <c r="A617" s="166"/>
      <c r="B617" s="166"/>
      <c r="C617" s="166"/>
      <c r="D617" s="166"/>
      <c r="E617" s="166"/>
      <c r="F617" s="166"/>
      <c r="G617" s="166"/>
      <c r="H617" s="166"/>
      <c r="I617" s="166"/>
      <c r="J617" s="166"/>
      <c r="K617" s="166"/>
      <c r="L617" s="166"/>
      <c r="M617" s="166"/>
    </row>
    <row r="618" ht="13.65" customHeight="1">
      <c r="A618" s="166"/>
      <c r="B618" s="166"/>
      <c r="C618" s="166"/>
      <c r="D618" s="166"/>
      <c r="E618" s="166"/>
      <c r="F618" s="166"/>
      <c r="G618" s="166"/>
      <c r="H618" s="166"/>
      <c r="I618" s="166"/>
      <c r="J618" s="166"/>
      <c r="K618" s="166"/>
      <c r="L618" s="166"/>
      <c r="M618" s="166"/>
    </row>
    <row r="619" ht="13.65" customHeight="1">
      <c r="A619" s="166"/>
      <c r="B619" s="166"/>
      <c r="C619" s="166"/>
      <c r="D619" s="166"/>
      <c r="E619" s="166"/>
      <c r="F619" s="166"/>
      <c r="G619" s="166"/>
      <c r="H619" s="166"/>
      <c r="I619" s="166"/>
      <c r="J619" s="166"/>
      <c r="K619" s="166"/>
      <c r="L619" s="166"/>
      <c r="M619" s="166"/>
    </row>
    <row r="620" ht="13.65" customHeight="1">
      <c r="A620" s="166"/>
      <c r="B620" s="166"/>
      <c r="C620" s="166"/>
      <c r="D620" s="166"/>
      <c r="E620" s="166"/>
      <c r="F620" s="166"/>
      <c r="G620" s="166"/>
      <c r="H620" s="166"/>
      <c r="I620" s="166"/>
      <c r="J620" s="166"/>
      <c r="K620" s="166"/>
      <c r="L620" s="166"/>
      <c r="M620" s="166"/>
    </row>
    <row r="621" ht="13.65" customHeight="1">
      <c r="A621" s="166"/>
      <c r="B621" s="166"/>
      <c r="C621" s="166"/>
      <c r="D621" s="166"/>
      <c r="E621" s="166"/>
      <c r="F621" s="166"/>
      <c r="G621" s="166"/>
      <c r="H621" s="166"/>
      <c r="I621" s="166"/>
      <c r="J621" s="166"/>
      <c r="K621" s="166"/>
      <c r="L621" s="166"/>
      <c r="M621" s="166"/>
    </row>
    <row r="622" ht="13.65" customHeight="1">
      <c r="A622" s="166"/>
      <c r="B622" s="166"/>
      <c r="C622" s="166"/>
      <c r="D622" s="166"/>
      <c r="E622" s="166"/>
      <c r="F622" s="166"/>
      <c r="G622" s="166"/>
      <c r="H622" s="166"/>
      <c r="I622" s="166"/>
      <c r="J622" s="166"/>
      <c r="K622" s="166"/>
      <c r="L622" s="166"/>
      <c r="M622" s="166"/>
    </row>
    <row r="623" ht="13.65" customHeight="1">
      <c r="A623" s="166"/>
      <c r="B623" s="166"/>
      <c r="C623" s="166"/>
      <c r="D623" s="166"/>
      <c r="E623" s="166"/>
      <c r="F623" s="166"/>
      <c r="G623" s="166"/>
      <c r="H623" s="166"/>
      <c r="I623" s="166"/>
      <c r="J623" s="166"/>
      <c r="K623" s="166"/>
      <c r="L623" s="166"/>
      <c r="M623" s="166"/>
    </row>
    <row r="624" ht="13.65" customHeight="1">
      <c r="A624" s="166"/>
      <c r="B624" s="166"/>
      <c r="C624" s="166"/>
      <c r="D624" s="166"/>
      <c r="E624" s="166"/>
      <c r="F624" s="166"/>
      <c r="G624" s="166"/>
      <c r="H624" s="166"/>
      <c r="I624" s="166"/>
      <c r="J624" s="166"/>
      <c r="K624" s="166"/>
      <c r="L624" s="166"/>
      <c r="M624" s="166"/>
    </row>
    <row r="625" ht="13.65" customHeight="1">
      <c r="A625" s="166"/>
      <c r="B625" s="166"/>
      <c r="C625" s="166"/>
      <c r="D625" s="166"/>
      <c r="E625" s="166"/>
      <c r="F625" s="166"/>
      <c r="G625" s="166"/>
      <c r="H625" s="166"/>
      <c r="I625" s="166"/>
      <c r="J625" s="166"/>
      <c r="K625" s="166"/>
      <c r="L625" s="166"/>
      <c r="M625" s="166"/>
    </row>
    <row r="626" ht="13.65" customHeight="1">
      <c r="A626" s="166"/>
      <c r="B626" s="166"/>
      <c r="C626" s="166"/>
      <c r="D626" s="166"/>
      <c r="E626" s="166"/>
      <c r="F626" s="166"/>
      <c r="G626" s="166"/>
      <c r="H626" s="166"/>
      <c r="I626" s="166"/>
      <c r="J626" s="166"/>
      <c r="K626" s="166"/>
      <c r="L626" s="166"/>
      <c r="M626" s="166"/>
    </row>
    <row r="627" ht="13.65" customHeight="1">
      <c r="A627" s="166"/>
      <c r="B627" s="166"/>
      <c r="C627" s="166"/>
      <c r="D627" s="166"/>
      <c r="E627" s="166"/>
      <c r="F627" s="166"/>
      <c r="G627" s="166"/>
      <c r="H627" s="166"/>
      <c r="I627" s="166"/>
      <c r="J627" s="166"/>
      <c r="K627" s="166"/>
      <c r="L627" s="166"/>
      <c r="M627" s="166"/>
    </row>
    <row r="628" ht="13.65" customHeight="1">
      <c r="A628" s="166"/>
      <c r="B628" s="166"/>
      <c r="C628" s="166"/>
      <c r="D628" s="166"/>
      <c r="E628" s="166"/>
      <c r="F628" s="166"/>
      <c r="G628" s="166"/>
      <c r="H628" s="166"/>
      <c r="I628" s="166"/>
      <c r="J628" s="166"/>
      <c r="K628" s="166"/>
      <c r="L628" s="166"/>
      <c r="M628" s="166"/>
    </row>
    <row r="629" ht="13.65" customHeight="1">
      <c r="A629" s="166"/>
      <c r="B629" s="166"/>
      <c r="C629" s="166"/>
      <c r="D629" s="166"/>
      <c r="E629" s="166"/>
      <c r="F629" s="166"/>
      <c r="G629" s="166"/>
      <c r="H629" s="166"/>
      <c r="I629" s="166"/>
      <c r="J629" s="166"/>
      <c r="K629" s="166"/>
      <c r="L629" s="166"/>
      <c r="M629" s="166"/>
    </row>
    <row r="630" ht="13.65" customHeight="1">
      <c r="A630" s="166"/>
      <c r="B630" s="166"/>
      <c r="C630" s="166"/>
      <c r="D630" s="166"/>
      <c r="E630" s="166"/>
      <c r="F630" s="166"/>
      <c r="G630" s="166"/>
      <c r="H630" s="166"/>
      <c r="I630" s="166"/>
      <c r="J630" s="166"/>
      <c r="K630" s="166"/>
      <c r="L630" s="166"/>
      <c r="M630" s="166"/>
    </row>
    <row r="631" ht="13.65" customHeight="1">
      <c r="A631" s="166"/>
      <c r="B631" s="166"/>
      <c r="C631" s="166"/>
      <c r="D631" s="166"/>
      <c r="E631" s="166"/>
      <c r="F631" s="166"/>
      <c r="G631" s="166"/>
      <c r="H631" s="166"/>
      <c r="I631" s="166"/>
      <c r="J631" s="166"/>
      <c r="K631" s="166"/>
      <c r="L631" s="166"/>
      <c r="M631" s="166"/>
    </row>
    <row r="632" ht="13.65" customHeight="1">
      <c r="A632" s="166"/>
      <c r="B632" s="166"/>
      <c r="C632" s="166"/>
      <c r="D632" s="166"/>
      <c r="E632" s="166"/>
      <c r="F632" s="166"/>
      <c r="G632" s="166"/>
      <c r="H632" s="166"/>
      <c r="I632" s="166"/>
      <c r="J632" s="166"/>
      <c r="K632" s="166"/>
      <c r="L632" s="166"/>
      <c r="M632" s="166"/>
    </row>
    <row r="633" ht="13.65" customHeight="1">
      <c r="A633" s="166"/>
      <c r="B633" s="166"/>
      <c r="C633" s="166"/>
      <c r="D633" s="166"/>
      <c r="E633" s="166"/>
      <c r="F633" s="166"/>
      <c r="G633" s="166"/>
      <c r="H633" s="166"/>
      <c r="I633" s="166"/>
      <c r="J633" s="166"/>
      <c r="K633" s="166"/>
      <c r="L633" s="166"/>
      <c r="M633" s="166"/>
    </row>
    <row r="634" ht="13.65" customHeight="1">
      <c r="A634" s="166"/>
      <c r="B634" s="166"/>
      <c r="C634" s="166"/>
      <c r="D634" s="166"/>
      <c r="E634" s="166"/>
      <c r="F634" s="166"/>
      <c r="G634" s="166"/>
      <c r="H634" s="166"/>
      <c r="I634" s="166"/>
      <c r="J634" s="166"/>
      <c r="K634" s="166"/>
      <c r="L634" s="166"/>
      <c r="M634" s="166"/>
    </row>
    <row r="635" ht="13.65" customHeight="1">
      <c r="A635" s="166"/>
      <c r="B635" s="166"/>
      <c r="C635" s="166"/>
      <c r="D635" s="166"/>
      <c r="E635" s="166"/>
      <c r="F635" s="166"/>
      <c r="G635" s="166"/>
      <c r="H635" s="166"/>
      <c r="I635" s="166"/>
      <c r="J635" s="166"/>
      <c r="K635" s="166"/>
      <c r="L635" s="166"/>
      <c r="M635" s="166"/>
    </row>
    <row r="636" ht="13.65" customHeight="1">
      <c r="A636" s="166"/>
      <c r="B636" s="166"/>
      <c r="C636" s="166"/>
      <c r="D636" s="166"/>
      <c r="E636" s="166"/>
      <c r="F636" s="166"/>
      <c r="G636" s="166"/>
      <c r="H636" s="166"/>
      <c r="I636" s="166"/>
      <c r="J636" s="166"/>
      <c r="K636" s="166"/>
      <c r="L636" s="166"/>
      <c r="M636" s="166"/>
    </row>
    <row r="637" ht="13.65" customHeight="1">
      <c r="A637" s="166"/>
      <c r="B637" s="166"/>
      <c r="C637" s="166"/>
      <c r="D637" s="166"/>
      <c r="E637" s="166"/>
      <c r="F637" s="166"/>
      <c r="G637" s="166"/>
      <c r="H637" s="166"/>
      <c r="I637" s="166"/>
      <c r="J637" s="166"/>
      <c r="K637" s="166"/>
      <c r="L637" s="166"/>
      <c r="M637" s="166"/>
    </row>
    <row r="638" ht="13.65" customHeight="1">
      <c r="A638" s="166"/>
      <c r="B638" s="166"/>
      <c r="C638" s="166"/>
      <c r="D638" s="166"/>
      <c r="E638" s="166"/>
      <c r="F638" s="166"/>
      <c r="G638" s="166"/>
      <c r="H638" s="166"/>
      <c r="I638" s="166"/>
      <c r="J638" s="166"/>
      <c r="K638" s="166"/>
      <c r="L638" s="166"/>
      <c r="M638" s="166"/>
    </row>
    <row r="639" ht="13.65" customHeight="1">
      <c r="A639" s="166"/>
      <c r="B639" s="166"/>
      <c r="C639" s="166"/>
      <c r="D639" s="166"/>
      <c r="E639" s="166"/>
      <c r="F639" s="166"/>
      <c r="G639" s="166"/>
      <c r="H639" s="166"/>
      <c r="I639" s="166"/>
      <c r="J639" s="166"/>
      <c r="K639" s="166"/>
      <c r="L639" s="166"/>
      <c r="M639" s="166"/>
    </row>
    <row r="640" ht="13.65" customHeight="1">
      <c r="A640" s="166"/>
      <c r="B640" s="166"/>
      <c r="C640" s="166"/>
      <c r="D640" s="166"/>
      <c r="E640" s="166"/>
      <c r="F640" s="166"/>
      <c r="G640" s="166"/>
      <c r="H640" s="166"/>
      <c r="I640" s="166"/>
      <c r="J640" s="166"/>
      <c r="K640" s="166"/>
      <c r="L640" s="166"/>
      <c r="M640" s="166"/>
    </row>
    <row r="641" ht="13.65" customHeight="1">
      <c r="A641" s="166"/>
      <c r="B641" s="166"/>
      <c r="C641" s="166"/>
      <c r="D641" s="166"/>
      <c r="E641" s="166"/>
      <c r="F641" s="166"/>
      <c r="G641" s="166"/>
      <c r="H641" s="166"/>
      <c r="I641" s="166"/>
      <c r="J641" s="166"/>
      <c r="K641" s="166"/>
      <c r="L641" s="166"/>
      <c r="M641" s="166"/>
    </row>
    <row r="642" ht="13.65" customHeight="1">
      <c r="A642" s="166"/>
      <c r="B642" s="166"/>
      <c r="C642" s="166"/>
      <c r="D642" s="166"/>
      <c r="E642" s="166"/>
      <c r="F642" s="166"/>
      <c r="G642" s="166"/>
      <c r="H642" s="166"/>
      <c r="I642" s="166"/>
      <c r="J642" s="166"/>
      <c r="K642" s="166"/>
      <c r="L642" s="166"/>
      <c r="M642" s="166"/>
    </row>
    <row r="643" ht="13.65" customHeight="1">
      <c r="A643" s="166"/>
      <c r="B643" s="166"/>
      <c r="C643" s="166"/>
      <c r="D643" s="166"/>
      <c r="E643" s="166"/>
      <c r="F643" s="166"/>
      <c r="G643" s="166"/>
      <c r="H643" s="166"/>
      <c r="I643" s="166"/>
      <c r="J643" s="166"/>
      <c r="K643" s="166"/>
      <c r="L643" s="166"/>
      <c r="M643" s="166"/>
    </row>
    <row r="644" ht="13.65" customHeight="1">
      <c r="A644" s="166"/>
      <c r="B644" s="166"/>
      <c r="C644" s="166"/>
      <c r="D644" s="166"/>
      <c r="E644" s="166"/>
      <c r="F644" s="166"/>
      <c r="G644" s="166"/>
      <c r="H644" s="166"/>
      <c r="I644" s="166"/>
      <c r="J644" s="166"/>
      <c r="K644" s="166"/>
      <c r="L644" s="166"/>
      <c r="M644" s="166"/>
    </row>
    <row r="645" ht="13.65" customHeight="1">
      <c r="A645" s="166"/>
      <c r="B645" s="166"/>
      <c r="C645" s="166"/>
      <c r="D645" s="166"/>
      <c r="E645" s="166"/>
      <c r="F645" s="166"/>
      <c r="G645" s="166"/>
      <c r="H645" s="166"/>
      <c r="I645" s="166"/>
      <c r="J645" s="166"/>
      <c r="K645" s="166"/>
      <c r="L645" s="166"/>
      <c r="M645" s="166"/>
    </row>
    <row r="646" ht="13.65" customHeight="1">
      <c r="A646" s="166"/>
      <c r="B646" s="166"/>
      <c r="C646" s="166"/>
      <c r="D646" s="166"/>
      <c r="E646" s="166"/>
      <c r="F646" s="166"/>
      <c r="G646" s="166"/>
      <c r="H646" s="166"/>
      <c r="I646" s="166"/>
      <c r="J646" s="166"/>
      <c r="K646" s="166"/>
      <c r="L646" s="166"/>
      <c r="M646" s="166"/>
    </row>
    <row r="647" ht="13.65" customHeight="1">
      <c r="A647" s="166"/>
      <c r="B647" s="166"/>
      <c r="C647" s="166"/>
      <c r="D647" s="166"/>
      <c r="E647" s="166"/>
      <c r="F647" s="166"/>
      <c r="G647" s="166"/>
      <c r="H647" s="166"/>
      <c r="I647" s="166"/>
      <c r="J647" s="166"/>
      <c r="K647" s="166"/>
      <c r="L647" s="166"/>
      <c r="M647" s="166"/>
    </row>
    <row r="648" ht="13.65" customHeight="1">
      <c r="A648" s="166"/>
      <c r="B648" s="166"/>
      <c r="C648" s="166"/>
      <c r="D648" s="166"/>
      <c r="E648" s="166"/>
      <c r="F648" s="166"/>
      <c r="G648" s="166"/>
      <c r="H648" s="166"/>
      <c r="I648" s="166"/>
      <c r="J648" s="166"/>
      <c r="K648" s="166"/>
      <c r="L648" s="166"/>
      <c r="M648" s="166"/>
    </row>
    <row r="649" ht="13.65" customHeight="1">
      <c r="A649" s="166"/>
      <c r="B649" s="166"/>
      <c r="C649" s="166"/>
      <c r="D649" s="166"/>
      <c r="E649" s="166"/>
      <c r="F649" s="166"/>
      <c r="G649" s="166"/>
      <c r="H649" s="166"/>
      <c r="I649" s="166"/>
      <c r="J649" s="166"/>
      <c r="K649" s="166"/>
      <c r="L649" s="166"/>
      <c r="M649" s="166"/>
    </row>
    <row r="650" ht="13.65" customHeight="1">
      <c r="A650" s="166"/>
      <c r="B650" s="166"/>
      <c r="C650" s="166"/>
      <c r="D650" s="166"/>
      <c r="E650" s="166"/>
      <c r="F650" s="166"/>
      <c r="G650" s="166"/>
      <c r="H650" s="166"/>
      <c r="I650" s="166"/>
      <c r="J650" s="166"/>
      <c r="K650" s="166"/>
      <c r="L650" s="166"/>
      <c r="M650" s="166"/>
    </row>
    <row r="651" ht="13.65" customHeight="1">
      <c r="A651" s="166"/>
      <c r="B651" s="166"/>
      <c r="C651" s="166"/>
      <c r="D651" s="166"/>
      <c r="E651" s="166"/>
      <c r="F651" s="166"/>
      <c r="G651" s="166"/>
      <c r="H651" s="166"/>
      <c r="I651" s="166"/>
      <c r="J651" s="166"/>
      <c r="K651" s="166"/>
      <c r="L651" s="166"/>
      <c r="M651" s="166"/>
    </row>
    <row r="652" ht="13.65" customHeight="1">
      <c r="A652" s="166"/>
      <c r="B652" s="166"/>
      <c r="C652" s="166"/>
      <c r="D652" s="166"/>
      <c r="E652" s="166"/>
      <c r="F652" s="166"/>
      <c r="G652" s="166"/>
      <c r="H652" s="166"/>
      <c r="I652" s="166"/>
      <c r="J652" s="166"/>
      <c r="K652" s="166"/>
      <c r="L652" s="166"/>
      <c r="M652" s="166"/>
    </row>
    <row r="653" ht="13.65" customHeight="1">
      <c r="A653" s="166"/>
      <c r="B653" s="166"/>
      <c r="C653" s="166"/>
      <c r="D653" s="166"/>
      <c r="E653" s="166"/>
      <c r="F653" s="166"/>
      <c r="G653" s="166"/>
      <c r="H653" s="166"/>
      <c r="I653" s="166"/>
      <c r="J653" s="166"/>
      <c r="K653" s="166"/>
      <c r="L653" s="166"/>
      <c r="M653" s="166"/>
    </row>
    <row r="654" ht="13.65" customHeight="1">
      <c r="A654" s="166"/>
      <c r="B654" s="166"/>
      <c r="C654" s="166"/>
      <c r="D654" s="166"/>
      <c r="E654" s="166"/>
      <c r="F654" s="166"/>
      <c r="G654" s="166"/>
      <c r="H654" s="166"/>
      <c r="I654" s="166"/>
      <c r="J654" s="166"/>
      <c r="K654" s="166"/>
      <c r="L654" s="166"/>
      <c r="M654" s="166"/>
    </row>
    <row r="655" ht="13.65" customHeight="1">
      <c r="A655" s="166"/>
      <c r="B655" s="166"/>
      <c r="C655" s="166"/>
      <c r="D655" s="166"/>
      <c r="E655" s="166"/>
      <c r="F655" s="166"/>
      <c r="G655" s="166"/>
      <c r="H655" s="166"/>
      <c r="I655" s="166"/>
      <c r="J655" s="166"/>
      <c r="K655" s="166"/>
      <c r="L655" s="166"/>
      <c r="M655" s="166"/>
    </row>
    <row r="656" ht="13.65" customHeight="1">
      <c r="A656" s="166"/>
      <c r="B656" s="166"/>
      <c r="C656" s="166"/>
      <c r="D656" s="166"/>
      <c r="E656" s="166"/>
      <c r="F656" s="166"/>
      <c r="G656" s="166"/>
      <c r="H656" s="166"/>
      <c r="I656" s="166"/>
      <c r="J656" s="166"/>
      <c r="K656" s="166"/>
      <c r="L656" s="166"/>
      <c r="M656" s="166"/>
    </row>
    <row r="657" ht="13.65" customHeight="1">
      <c r="A657" s="166"/>
      <c r="B657" s="166"/>
      <c r="C657" s="166"/>
      <c r="D657" s="166"/>
      <c r="E657" s="166"/>
      <c r="F657" s="166"/>
      <c r="G657" s="166"/>
      <c r="H657" s="166"/>
      <c r="I657" s="166"/>
      <c r="J657" s="166"/>
      <c r="K657" s="166"/>
      <c r="L657" s="166"/>
      <c r="M657" s="166"/>
    </row>
    <row r="658" ht="13.65" customHeight="1">
      <c r="A658" s="166"/>
      <c r="B658" s="166"/>
      <c r="C658" s="166"/>
      <c r="D658" s="166"/>
      <c r="E658" s="166"/>
      <c r="F658" s="166"/>
      <c r="G658" s="166"/>
      <c r="H658" s="166"/>
      <c r="I658" s="166"/>
      <c r="J658" s="166"/>
      <c r="K658" s="166"/>
      <c r="L658" s="166"/>
      <c r="M658" s="166"/>
    </row>
    <row r="659" ht="13.65" customHeight="1">
      <c r="A659" s="166"/>
      <c r="B659" s="166"/>
      <c r="C659" s="166"/>
      <c r="D659" s="166"/>
      <c r="E659" s="166"/>
      <c r="F659" s="166"/>
      <c r="G659" s="166"/>
      <c r="H659" s="166"/>
      <c r="I659" s="166"/>
      <c r="J659" s="166"/>
      <c r="K659" s="166"/>
      <c r="L659" s="166"/>
      <c r="M659" s="166"/>
    </row>
    <row r="660" ht="13.65" customHeight="1">
      <c r="A660" s="166"/>
      <c r="B660" s="166"/>
      <c r="C660" s="166"/>
      <c r="D660" s="166"/>
      <c r="E660" s="166"/>
      <c r="F660" s="166"/>
      <c r="G660" s="166"/>
      <c r="H660" s="166"/>
      <c r="I660" s="166"/>
      <c r="J660" s="166"/>
      <c r="K660" s="166"/>
      <c r="L660" s="166"/>
      <c r="M660" s="166"/>
    </row>
    <row r="661" ht="13.65" customHeight="1">
      <c r="A661" s="166"/>
      <c r="B661" s="166"/>
      <c r="C661" s="166"/>
      <c r="D661" s="166"/>
      <c r="E661" s="166"/>
      <c r="F661" s="166"/>
      <c r="G661" s="166"/>
      <c r="H661" s="166"/>
      <c r="I661" s="166"/>
      <c r="J661" s="166"/>
      <c r="K661" s="166"/>
      <c r="L661" s="166"/>
      <c r="M661" s="166"/>
    </row>
    <row r="662" ht="13.65" customHeight="1">
      <c r="A662" s="166"/>
      <c r="B662" s="166"/>
      <c r="C662" s="166"/>
      <c r="D662" s="166"/>
      <c r="E662" s="166"/>
      <c r="F662" s="166"/>
      <c r="G662" s="166"/>
      <c r="H662" s="166"/>
      <c r="I662" s="166"/>
      <c r="J662" s="166"/>
      <c r="K662" s="166"/>
      <c r="L662" s="166"/>
      <c r="M662" s="166"/>
    </row>
    <row r="663" ht="13.65" customHeight="1">
      <c r="A663" s="166"/>
      <c r="B663" s="166"/>
      <c r="C663" s="166"/>
      <c r="D663" s="166"/>
      <c r="E663" s="166"/>
      <c r="F663" s="166"/>
      <c r="G663" s="166"/>
      <c r="H663" s="166"/>
      <c r="I663" s="166"/>
      <c r="J663" s="166"/>
      <c r="K663" s="166"/>
      <c r="L663" s="166"/>
      <c r="M663" s="166"/>
    </row>
    <row r="664" ht="13.65" customHeight="1">
      <c r="A664" s="166"/>
      <c r="B664" s="166"/>
      <c r="C664" s="166"/>
      <c r="D664" s="166"/>
      <c r="E664" s="166"/>
      <c r="F664" s="166"/>
      <c r="G664" s="166"/>
      <c r="H664" s="166"/>
      <c r="I664" s="166"/>
      <c r="J664" s="166"/>
      <c r="K664" s="166"/>
      <c r="L664" s="166"/>
      <c r="M664" s="166"/>
    </row>
    <row r="665" ht="13.65" customHeight="1">
      <c r="A665" s="166"/>
      <c r="B665" s="166"/>
      <c r="C665" s="166"/>
      <c r="D665" s="166"/>
      <c r="E665" s="166"/>
      <c r="F665" s="166"/>
      <c r="G665" s="166"/>
      <c r="H665" s="166"/>
      <c r="I665" s="166"/>
      <c r="J665" s="166"/>
      <c r="K665" s="166"/>
      <c r="L665" s="166"/>
      <c r="M665" s="166"/>
    </row>
    <row r="666" ht="13.65" customHeight="1">
      <c r="A666" s="166"/>
      <c r="B666" s="166"/>
      <c r="C666" s="166"/>
      <c r="D666" s="166"/>
      <c r="E666" s="166"/>
      <c r="F666" s="166"/>
      <c r="G666" s="166"/>
      <c r="H666" s="166"/>
      <c r="I666" s="166"/>
      <c r="J666" s="166"/>
      <c r="K666" s="166"/>
      <c r="L666" s="166"/>
      <c r="M666" s="166"/>
    </row>
    <row r="667" ht="13.65" customHeight="1">
      <c r="A667" s="166"/>
      <c r="B667" s="166"/>
      <c r="C667" s="166"/>
      <c r="D667" s="166"/>
      <c r="E667" s="166"/>
      <c r="F667" s="166"/>
      <c r="G667" s="166"/>
      <c r="H667" s="166"/>
      <c r="I667" s="166"/>
      <c r="J667" s="166"/>
      <c r="K667" s="166"/>
      <c r="L667" s="166"/>
      <c r="M667" s="166"/>
    </row>
    <row r="668" ht="13.65" customHeight="1">
      <c r="A668" s="166"/>
      <c r="B668" s="166"/>
      <c r="C668" s="166"/>
      <c r="D668" s="166"/>
      <c r="E668" s="166"/>
      <c r="F668" s="166"/>
      <c r="G668" s="166"/>
      <c r="H668" s="166"/>
      <c r="I668" s="166"/>
      <c r="J668" s="166"/>
      <c r="K668" s="166"/>
      <c r="L668" s="166"/>
      <c r="M668" s="166"/>
    </row>
    <row r="669" ht="13.65" customHeight="1">
      <c r="A669" s="166"/>
      <c r="B669" s="166"/>
      <c r="C669" s="166"/>
      <c r="D669" s="166"/>
      <c r="E669" s="166"/>
      <c r="F669" s="166"/>
      <c r="G669" s="166"/>
      <c r="H669" s="166"/>
      <c r="I669" s="166"/>
      <c r="J669" s="166"/>
      <c r="K669" s="166"/>
      <c r="L669" s="166"/>
      <c r="M669" s="166"/>
    </row>
    <row r="670" ht="13.65" customHeight="1">
      <c r="A670" s="166"/>
      <c r="B670" s="166"/>
      <c r="C670" s="166"/>
      <c r="D670" s="166"/>
      <c r="E670" s="166"/>
      <c r="F670" s="166"/>
      <c r="G670" s="166"/>
      <c r="H670" s="166"/>
      <c r="I670" s="166"/>
      <c r="J670" s="166"/>
      <c r="K670" s="166"/>
      <c r="L670" s="166"/>
      <c r="M670" s="166"/>
    </row>
    <row r="671" ht="13.65" customHeight="1">
      <c r="A671" s="166"/>
      <c r="B671" s="166"/>
      <c r="C671" s="166"/>
      <c r="D671" s="166"/>
      <c r="E671" s="166"/>
      <c r="F671" s="166"/>
      <c r="G671" s="166"/>
      <c r="H671" s="166"/>
      <c r="I671" s="166"/>
      <c r="J671" s="166"/>
      <c r="K671" s="166"/>
      <c r="L671" s="166"/>
      <c r="M671" s="166"/>
    </row>
    <row r="672" ht="13.65" customHeight="1">
      <c r="A672" s="166"/>
      <c r="B672" s="166"/>
      <c r="C672" s="166"/>
      <c r="D672" s="166"/>
      <c r="E672" s="166"/>
      <c r="F672" s="166"/>
      <c r="G672" s="166"/>
      <c r="H672" s="166"/>
      <c r="I672" s="166"/>
      <c r="J672" s="166"/>
      <c r="K672" s="166"/>
      <c r="L672" s="166"/>
      <c r="M672" s="166"/>
    </row>
    <row r="673" ht="13.65" customHeight="1">
      <c r="A673" s="166"/>
      <c r="B673" s="166"/>
      <c r="C673" s="166"/>
      <c r="D673" s="166"/>
      <c r="E673" s="166"/>
      <c r="F673" s="166"/>
      <c r="G673" s="166"/>
      <c r="H673" s="166"/>
      <c r="I673" s="166"/>
      <c r="J673" s="166"/>
      <c r="K673" s="166"/>
      <c r="L673" s="166"/>
      <c r="M673" s="166"/>
    </row>
    <row r="674" ht="13.65" customHeight="1">
      <c r="A674" s="166"/>
      <c r="B674" s="166"/>
      <c r="C674" s="166"/>
      <c r="D674" s="166"/>
      <c r="E674" s="166"/>
      <c r="F674" s="166"/>
      <c r="G674" s="166"/>
      <c r="H674" s="166"/>
      <c r="I674" s="166"/>
      <c r="J674" s="166"/>
      <c r="K674" s="166"/>
      <c r="L674" s="166"/>
      <c r="M674" s="166"/>
    </row>
    <row r="675" ht="13.65" customHeight="1">
      <c r="A675" s="166"/>
      <c r="B675" s="166"/>
      <c r="C675" s="166"/>
      <c r="D675" s="166"/>
      <c r="E675" s="166"/>
      <c r="F675" s="166"/>
      <c r="G675" s="166"/>
      <c r="H675" s="166"/>
      <c r="I675" s="166"/>
      <c r="J675" s="166"/>
      <c r="K675" s="166"/>
      <c r="L675" s="166"/>
      <c r="M675" s="166"/>
    </row>
    <row r="676" ht="13.65" customHeight="1">
      <c r="A676" s="166"/>
      <c r="B676" s="166"/>
      <c r="C676" s="166"/>
      <c r="D676" s="166"/>
      <c r="E676" s="166"/>
      <c r="F676" s="166"/>
      <c r="G676" s="166"/>
      <c r="H676" s="166"/>
      <c r="I676" s="166"/>
      <c r="J676" s="166"/>
      <c r="K676" s="166"/>
      <c r="L676" s="166"/>
      <c r="M676" s="166"/>
    </row>
    <row r="677" ht="13.65" customHeight="1">
      <c r="A677" s="166"/>
      <c r="B677" s="166"/>
      <c r="C677" s="166"/>
      <c r="D677" s="166"/>
      <c r="E677" s="166"/>
      <c r="F677" s="166"/>
      <c r="G677" s="166"/>
      <c r="H677" s="166"/>
      <c r="I677" s="166"/>
      <c r="J677" s="166"/>
      <c r="K677" s="166"/>
      <c r="L677" s="166"/>
      <c r="M677" s="166"/>
    </row>
    <row r="678" ht="13.65" customHeight="1">
      <c r="A678" s="166"/>
      <c r="B678" s="166"/>
      <c r="C678" s="166"/>
      <c r="D678" s="166"/>
      <c r="E678" s="166"/>
      <c r="F678" s="166"/>
      <c r="G678" s="166"/>
      <c r="H678" s="166"/>
      <c r="I678" s="166"/>
      <c r="J678" s="166"/>
      <c r="K678" s="166"/>
      <c r="L678" s="166"/>
      <c r="M678" s="166"/>
    </row>
    <row r="679" ht="13.65" customHeight="1">
      <c r="A679" s="166"/>
      <c r="B679" s="166"/>
      <c r="C679" s="166"/>
      <c r="D679" s="166"/>
      <c r="E679" s="166"/>
      <c r="F679" s="166"/>
      <c r="G679" s="166"/>
      <c r="H679" s="166"/>
      <c r="I679" s="166"/>
      <c r="J679" s="166"/>
      <c r="K679" s="166"/>
      <c r="L679" s="166"/>
      <c r="M679" s="166"/>
    </row>
    <row r="680" ht="13.65" customHeight="1">
      <c r="A680" s="166"/>
      <c r="B680" s="166"/>
      <c r="C680" s="166"/>
      <c r="D680" s="166"/>
      <c r="E680" s="166"/>
      <c r="F680" s="166"/>
      <c r="G680" s="166"/>
      <c r="H680" s="166"/>
      <c r="I680" s="166"/>
      <c r="J680" s="166"/>
      <c r="K680" s="166"/>
      <c r="L680" s="166"/>
      <c r="M680" s="166"/>
    </row>
    <row r="681" ht="13.65" customHeight="1">
      <c r="A681" s="166"/>
      <c r="B681" s="166"/>
      <c r="C681" s="166"/>
      <c r="D681" s="166"/>
      <c r="E681" s="166"/>
      <c r="F681" s="166"/>
      <c r="G681" s="166"/>
      <c r="H681" s="166"/>
      <c r="I681" s="166"/>
      <c r="J681" s="166"/>
      <c r="K681" s="166"/>
      <c r="L681" s="166"/>
      <c r="M681" s="166"/>
    </row>
    <row r="682" ht="13.65" customHeight="1">
      <c r="A682" s="166"/>
      <c r="B682" s="166"/>
      <c r="C682" s="166"/>
      <c r="D682" s="166"/>
      <c r="E682" s="166"/>
      <c r="F682" s="166"/>
      <c r="G682" s="166"/>
      <c r="H682" s="166"/>
      <c r="I682" s="166"/>
      <c r="J682" s="166"/>
      <c r="K682" s="166"/>
      <c r="L682" s="166"/>
      <c r="M682" s="166"/>
    </row>
    <row r="683" ht="13.65" customHeight="1">
      <c r="A683" s="166"/>
      <c r="B683" s="166"/>
      <c r="C683" s="166"/>
      <c r="D683" s="166"/>
      <c r="E683" s="166"/>
      <c r="F683" s="166"/>
      <c r="G683" s="166"/>
      <c r="H683" s="166"/>
      <c r="I683" s="166"/>
      <c r="J683" s="166"/>
      <c r="K683" s="166"/>
      <c r="L683" s="166"/>
      <c r="M683" s="166"/>
    </row>
    <row r="684" ht="13.65" customHeight="1">
      <c r="A684" s="166"/>
      <c r="B684" s="166"/>
      <c r="C684" s="166"/>
      <c r="D684" s="166"/>
      <c r="E684" s="166"/>
      <c r="F684" s="166"/>
      <c r="G684" s="166"/>
      <c r="H684" s="166"/>
      <c r="I684" s="166"/>
      <c r="J684" s="166"/>
      <c r="K684" s="166"/>
      <c r="L684" s="166"/>
      <c r="M684" s="166"/>
    </row>
    <row r="685" ht="13.65" customHeight="1">
      <c r="A685" s="166"/>
      <c r="B685" s="166"/>
      <c r="C685" s="166"/>
      <c r="D685" s="166"/>
      <c r="E685" s="166"/>
      <c r="F685" s="166"/>
      <c r="G685" s="166"/>
      <c r="H685" s="166"/>
      <c r="I685" s="166"/>
      <c r="J685" s="166"/>
      <c r="K685" s="166"/>
      <c r="L685" s="166"/>
      <c r="M685" s="166"/>
    </row>
    <row r="686" ht="13.65" customHeight="1">
      <c r="A686" s="166"/>
      <c r="B686" s="166"/>
      <c r="C686" s="166"/>
      <c r="D686" s="166"/>
      <c r="E686" s="166"/>
      <c r="F686" s="166"/>
      <c r="G686" s="166"/>
      <c r="H686" s="166"/>
      <c r="I686" s="166"/>
      <c r="J686" s="166"/>
      <c r="K686" s="166"/>
      <c r="L686" s="166"/>
      <c r="M686" s="166"/>
    </row>
    <row r="687" ht="13.65" customHeight="1">
      <c r="A687" s="166"/>
      <c r="B687" s="166"/>
      <c r="C687" s="166"/>
      <c r="D687" s="166"/>
      <c r="E687" s="166"/>
      <c r="F687" s="166"/>
      <c r="G687" s="166"/>
      <c r="H687" s="166"/>
      <c r="I687" s="166"/>
      <c r="J687" s="166"/>
      <c r="K687" s="166"/>
      <c r="L687" s="166"/>
      <c r="M687" s="166"/>
    </row>
    <row r="688" ht="13.65" customHeight="1">
      <c r="A688" s="166"/>
      <c r="B688" s="166"/>
      <c r="C688" s="166"/>
      <c r="D688" s="166"/>
      <c r="E688" s="166"/>
      <c r="F688" s="166"/>
      <c r="G688" s="166"/>
      <c r="H688" s="166"/>
      <c r="I688" s="166"/>
      <c r="J688" s="166"/>
      <c r="K688" s="166"/>
      <c r="L688" s="166"/>
      <c r="M688" s="166"/>
    </row>
    <row r="689" ht="13.65" customHeight="1">
      <c r="A689" s="166"/>
      <c r="B689" s="166"/>
      <c r="C689" s="166"/>
      <c r="D689" s="166"/>
      <c r="E689" s="166"/>
      <c r="F689" s="166"/>
      <c r="G689" s="166"/>
      <c r="H689" s="166"/>
      <c r="I689" s="166"/>
      <c r="J689" s="166"/>
      <c r="K689" s="166"/>
      <c r="L689" s="166"/>
      <c r="M689" s="166"/>
    </row>
    <row r="690" ht="13.65" customHeight="1">
      <c r="A690" s="166"/>
      <c r="B690" s="166"/>
      <c r="C690" s="166"/>
      <c r="D690" s="166"/>
      <c r="E690" s="166"/>
      <c r="F690" s="166"/>
      <c r="G690" s="166"/>
      <c r="H690" s="166"/>
      <c r="I690" s="166"/>
      <c r="J690" s="166"/>
      <c r="K690" s="166"/>
      <c r="L690" s="166"/>
      <c r="M690" s="166"/>
    </row>
    <row r="691" ht="13.65" customHeight="1">
      <c r="A691" s="166"/>
      <c r="B691" s="166"/>
      <c r="C691" s="166"/>
      <c r="D691" s="166"/>
      <c r="E691" s="166"/>
      <c r="F691" s="166"/>
      <c r="G691" s="166"/>
      <c r="H691" s="166"/>
      <c r="I691" s="166"/>
      <c r="J691" s="166"/>
      <c r="K691" s="166"/>
      <c r="L691" s="166"/>
      <c r="M691" s="166"/>
    </row>
    <row r="692" ht="13.65" customHeight="1">
      <c r="A692" s="166"/>
      <c r="B692" s="166"/>
      <c r="C692" s="166"/>
      <c r="D692" s="166"/>
      <c r="E692" s="166"/>
      <c r="F692" s="166"/>
      <c r="G692" s="166"/>
      <c r="H692" s="166"/>
      <c r="I692" s="166"/>
      <c r="J692" s="166"/>
      <c r="K692" s="166"/>
      <c r="L692" s="166"/>
      <c r="M692" s="166"/>
    </row>
    <row r="693" ht="13.65" customHeight="1">
      <c r="A693" s="166"/>
      <c r="B693" s="166"/>
      <c r="C693" s="166"/>
      <c r="D693" s="166"/>
      <c r="E693" s="166"/>
      <c r="F693" s="166"/>
      <c r="G693" s="166"/>
      <c r="H693" s="166"/>
      <c r="I693" s="166"/>
      <c r="J693" s="166"/>
      <c r="K693" s="166"/>
      <c r="L693" s="166"/>
      <c r="M693" s="166"/>
    </row>
    <row r="694" ht="13.65" customHeight="1">
      <c r="A694" s="166"/>
      <c r="B694" s="166"/>
      <c r="C694" s="166"/>
      <c r="D694" s="166"/>
      <c r="E694" s="166"/>
      <c r="F694" s="166"/>
      <c r="G694" s="166"/>
      <c r="H694" s="166"/>
      <c r="I694" s="166"/>
      <c r="J694" s="166"/>
      <c r="K694" s="166"/>
      <c r="L694" s="166"/>
      <c r="M694" s="166"/>
    </row>
    <row r="695" ht="13.65" customHeight="1">
      <c r="A695" s="166"/>
      <c r="B695" s="166"/>
      <c r="C695" s="166"/>
      <c r="D695" s="166"/>
      <c r="E695" s="166"/>
      <c r="F695" s="166"/>
      <c r="G695" s="166"/>
      <c r="H695" s="166"/>
      <c r="I695" s="166"/>
      <c r="J695" s="166"/>
      <c r="K695" s="166"/>
      <c r="L695" s="166"/>
      <c r="M695" s="166"/>
    </row>
    <row r="696" ht="13.65" customHeight="1">
      <c r="A696" s="166"/>
      <c r="B696" s="166"/>
      <c r="C696" s="166"/>
      <c r="D696" s="166"/>
      <c r="E696" s="166"/>
      <c r="F696" s="166"/>
      <c r="G696" s="166"/>
      <c r="H696" s="166"/>
      <c r="I696" s="166"/>
      <c r="J696" s="166"/>
      <c r="K696" s="166"/>
      <c r="L696" s="166"/>
      <c r="M696" s="166"/>
    </row>
    <row r="697" ht="13.65" customHeight="1">
      <c r="A697" s="166"/>
      <c r="B697" s="166"/>
      <c r="C697" s="166"/>
      <c r="D697" s="166"/>
      <c r="E697" s="166"/>
      <c r="F697" s="166"/>
      <c r="G697" s="166"/>
      <c r="H697" s="166"/>
      <c r="I697" s="166"/>
      <c r="J697" s="166"/>
      <c r="K697" s="166"/>
      <c r="L697" s="166"/>
      <c r="M697" s="166"/>
    </row>
    <row r="698" ht="13.65" customHeight="1">
      <c r="A698" s="166"/>
      <c r="B698" s="166"/>
      <c r="C698" s="166"/>
      <c r="D698" s="166"/>
      <c r="E698" s="166"/>
      <c r="F698" s="166"/>
      <c r="G698" s="166"/>
      <c r="H698" s="166"/>
      <c r="I698" s="166"/>
      <c r="J698" s="166"/>
      <c r="K698" s="166"/>
      <c r="L698" s="166"/>
      <c r="M698" s="166"/>
    </row>
    <row r="699" ht="13.65" customHeight="1">
      <c r="A699" s="166"/>
      <c r="B699" s="166"/>
      <c r="C699" s="166"/>
      <c r="D699" s="166"/>
      <c r="E699" s="166"/>
      <c r="F699" s="166"/>
      <c r="G699" s="166"/>
      <c r="H699" s="166"/>
      <c r="I699" s="166"/>
      <c r="J699" s="166"/>
      <c r="K699" s="166"/>
      <c r="L699" s="166"/>
      <c r="M699" s="166"/>
    </row>
    <row r="700" ht="13.65" customHeight="1">
      <c r="A700" s="166"/>
      <c r="B700" s="166"/>
      <c r="C700" s="166"/>
      <c r="D700" s="166"/>
      <c r="E700" s="166"/>
      <c r="F700" s="166"/>
      <c r="G700" s="166"/>
      <c r="H700" s="166"/>
      <c r="I700" s="166"/>
      <c r="J700" s="166"/>
      <c r="K700" s="166"/>
      <c r="L700" s="166"/>
      <c r="M700" s="166"/>
    </row>
    <row r="701" ht="13.65" customHeight="1">
      <c r="A701" s="166"/>
      <c r="B701" s="166"/>
      <c r="C701" s="166"/>
      <c r="D701" s="166"/>
      <c r="E701" s="166"/>
      <c r="F701" s="166"/>
      <c r="G701" s="166"/>
      <c r="H701" s="166"/>
      <c r="I701" s="166"/>
      <c r="J701" s="166"/>
      <c r="K701" s="166"/>
      <c r="L701" s="166"/>
      <c r="M701" s="166"/>
    </row>
    <row r="702" ht="13.65" customHeight="1">
      <c r="A702" s="166"/>
      <c r="B702" s="166"/>
      <c r="C702" s="166"/>
      <c r="D702" s="166"/>
      <c r="E702" s="166"/>
      <c r="F702" s="166"/>
      <c r="G702" s="166"/>
      <c r="H702" s="166"/>
      <c r="I702" s="166"/>
      <c r="J702" s="166"/>
      <c r="K702" s="166"/>
      <c r="L702" s="166"/>
      <c r="M702" s="166"/>
    </row>
    <row r="703" ht="13.65" customHeight="1">
      <c r="A703" s="166"/>
      <c r="B703" s="166"/>
      <c r="C703" s="166"/>
      <c r="D703" s="166"/>
      <c r="E703" s="166"/>
      <c r="F703" s="166"/>
      <c r="G703" s="166"/>
      <c r="H703" s="166"/>
      <c r="I703" s="166"/>
      <c r="J703" s="166"/>
      <c r="K703" s="166"/>
      <c r="L703" s="166"/>
      <c r="M703" s="166"/>
    </row>
    <row r="704" ht="13.65" customHeight="1">
      <c r="A704" s="166"/>
      <c r="B704" s="166"/>
      <c r="C704" s="166"/>
      <c r="D704" s="166"/>
      <c r="E704" s="166"/>
      <c r="F704" s="166"/>
      <c r="G704" s="166"/>
      <c r="H704" s="166"/>
      <c r="I704" s="166"/>
      <c r="J704" s="166"/>
      <c r="K704" s="166"/>
      <c r="L704" s="166"/>
      <c r="M704" s="166"/>
    </row>
    <row r="705" ht="13.65" customHeight="1">
      <c r="A705" s="166"/>
      <c r="B705" s="166"/>
      <c r="C705" s="166"/>
      <c r="D705" s="166"/>
      <c r="E705" s="166"/>
      <c r="F705" s="166"/>
      <c r="G705" s="166"/>
      <c r="H705" s="166"/>
      <c r="I705" s="166"/>
      <c r="J705" s="166"/>
      <c r="K705" s="166"/>
      <c r="L705" s="166"/>
      <c r="M705" s="166"/>
    </row>
    <row r="706" ht="13.65" customHeight="1">
      <c r="A706" s="166"/>
      <c r="B706" s="166"/>
      <c r="C706" s="166"/>
      <c r="D706" s="166"/>
      <c r="E706" s="166"/>
      <c r="F706" s="166"/>
      <c r="G706" s="166"/>
      <c r="H706" s="166"/>
      <c r="I706" s="166"/>
      <c r="J706" s="166"/>
      <c r="K706" s="166"/>
      <c r="L706" s="166"/>
      <c r="M706" s="166"/>
    </row>
    <row r="707" ht="13.65" customHeight="1">
      <c r="A707" s="166"/>
      <c r="B707" s="166"/>
      <c r="C707" s="166"/>
      <c r="D707" s="166"/>
      <c r="E707" s="166"/>
      <c r="F707" s="166"/>
      <c r="G707" s="166"/>
      <c r="H707" s="166"/>
      <c r="I707" s="166"/>
      <c r="J707" s="166"/>
      <c r="K707" s="166"/>
      <c r="L707" s="166"/>
      <c r="M707" s="166"/>
    </row>
    <row r="708" ht="13.65" customHeight="1">
      <c r="A708" s="166"/>
      <c r="B708" s="166"/>
      <c r="C708" s="166"/>
      <c r="D708" s="166"/>
      <c r="E708" s="166"/>
      <c r="F708" s="166"/>
      <c r="G708" s="166"/>
      <c r="H708" s="166"/>
      <c r="I708" s="166"/>
      <c r="J708" s="166"/>
      <c r="K708" s="166"/>
      <c r="L708" s="166"/>
      <c r="M708" s="166"/>
    </row>
    <row r="709" ht="13.65" customHeight="1">
      <c r="A709" s="166"/>
      <c r="B709" s="166"/>
      <c r="C709" s="166"/>
      <c r="D709" s="166"/>
      <c r="E709" s="166"/>
      <c r="F709" s="166"/>
      <c r="G709" s="166"/>
      <c r="H709" s="166"/>
      <c r="I709" s="166"/>
      <c r="J709" s="166"/>
      <c r="K709" s="166"/>
      <c r="L709" s="166"/>
      <c r="M709" s="166"/>
    </row>
    <row r="710" ht="13.65" customHeight="1">
      <c r="A710" s="166"/>
      <c r="B710" s="166"/>
      <c r="C710" s="166"/>
      <c r="D710" s="166"/>
      <c r="E710" s="166"/>
      <c r="F710" s="166"/>
      <c r="G710" s="166"/>
      <c r="H710" s="166"/>
      <c r="I710" s="166"/>
      <c r="J710" s="166"/>
      <c r="K710" s="166"/>
      <c r="L710" s="166"/>
      <c r="M710" s="166"/>
    </row>
    <row r="711" ht="13.65" customHeight="1">
      <c r="A711" s="166"/>
      <c r="B711" s="166"/>
      <c r="C711" s="166"/>
      <c r="D711" s="166"/>
      <c r="E711" s="166"/>
      <c r="F711" s="166"/>
      <c r="G711" s="166"/>
      <c r="H711" s="166"/>
      <c r="I711" s="166"/>
      <c r="J711" s="166"/>
      <c r="K711" s="166"/>
      <c r="L711" s="166"/>
      <c r="M711" s="166"/>
    </row>
    <row r="712" ht="13.65" customHeight="1">
      <c r="A712" s="166"/>
      <c r="B712" s="166"/>
      <c r="C712" s="166"/>
      <c r="D712" s="166"/>
      <c r="E712" s="166"/>
      <c r="F712" s="166"/>
      <c r="G712" s="166"/>
      <c r="H712" s="166"/>
      <c r="I712" s="166"/>
      <c r="J712" s="166"/>
      <c r="K712" s="166"/>
      <c r="L712" s="166"/>
      <c r="M712" s="166"/>
    </row>
    <row r="713" ht="13.65" customHeight="1">
      <c r="A713" s="166"/>
      <c r="B713" s="166"/>
      <c r="C713" s="166"/>
      <c r="D713" s="166"/>
      <c r="E713" s="166"/>
      <c r="F713" s="166"/>
      <c r="G713" s="166"/>
      <c r="H713" s="166"/>
      <c r="I713" s="166"/>
      <c r="J713" s="166"/>
      <c r="K713" s="166"/>
      <c r="L713" s="166"/>
      <c r="M713" s="166"/>
    </row>
    <row r="714" ht="13.65" customHeight="1">
      <c r="A714" s="166"/>
      <c r="B714" s="166"/>
      <c r="C714" s="166"/>
      <c r="D714" s="166"/>
      <c r="E714" s="166"/>
      <c r="F714" s="166"/>
      <c r="G714" s="166"/>
      <c r="H714" s="166"/>
      <c r="I714" s="166"/>
      <c r="J714" s="166"/>
      <c r="K714" s="166"/>
      <c r="L714" s="166"/>
      <c r="M714" s="166"/>
    </row>
    <row r="715" ht="13.65" customHeight="1">
      <c r="A715" s="166"/>
      <c r="B715" s="166"/>
      <c r="C715" s="166"/>
      <c r="D715" s="166"/>
      <c r="E715" s="166"/>
      <c r="F715" s="166"/>
      <c r="G715" s="166"/>
      <c r="H715" s="166"/>
      <c r="I715" s="166"/>
      <c r="J715" s="166"/>
      <c r="K715" s="166"/>
      <c r="L715" s="166"/>
      <c r="M715" s="166"/>
    </row>
    <row r="716" ht="13.65" customHeight="1">
      <c r="A716" s="166"/>
      <c r="B716" s="166"/>
      <c r="C716" s="166"/>
      <c r="D716" s="166"/>
      <c r="E716" s="166"/>
      <c r="F716" s="166"/>
      <c r="G716" s="166"/>
      <c r="H716" s="166"/>
      <c r="I716" s="166"/>
      <c r="J716" s="166"/>
      <c r="K716" s="166"/>
      <c r="L716" s="166"/>
      <c r="M716" s="166"/>
    </row>
    <row r="717" ht="13.65" customHeight="1">
      <c r="A717" s="166"/>
      <c r="B717" s="166"/>
      <c r="C717" s="166"/>
      <c r="D717" s="166"/>
      <c r="E717" s="166"/>
      <c r="F717" s="166"/>
      <c r="G717" s="166"/>
      <c r="H717" s="166"/>
      <c r="I717" s="166"/>
      <c r="J717" s="166"/>
      <c r="K717" s="166"/>
      <c r="L717" s="166"/>
      <c r="M717" s="166"/>
    </row>
    <row r="718" ht="13.65" customHeight="1">
      <c r="A718" s="166"/>
      <c r="B718" s="166"/>
      <c r="C718" s="166"/>
      <c r="D718" s="166"/>
      <c r="E718" s="166"/>
      <c r="F718" s="166"/>
      <c r="G718" s="166"/>
      <c r="H718" s="166"/>
      <c r="I718" s="166"/>
      <c r="J718" s="166"/>
      <c r="K718" s="166"/>
      <c r="L718" s="166"/>
      <c r="M718" s="166"/>
    </row>
    <row r="719" ht="13.65" customHeight="1">
      <c r="A719" s="166"/>
      <c r="B719" s="166"/>
      <c r="C719" s="166"/>
      <c r="D719" s="166"/>
      <c r="E719" s="166"/>
      <c r="F719" s="166"/>
      <c r="G719" s="166"/>
      <c r="H719" s="166"/>
      <c r="I719" s="166"/>
      <c r="J719" s="166"/>
      <c r="K719" s="166"/>
      <c r="L719" s="166"/>
      <c r="M719" s="166"/>
    </row>
    <row r="720" ht="13.65" customHeight="1">
      <c r="A720" s="166"/>
      <c r="B720" s="166"/>
      <c r="C720" s="166"/>
      <c r="D720" s="166"/>
      <c r="E720" s="166"/>
      <c r="F720" s="166"/>
      <c r="G720" s="166"/>
      <c r="H720" s="166"/>
      <c r="I720" s="166"/>
      <c r="J720" s="166"/>
      <c r="K720" s="166"/>
      <c r="L720" s="166"/>
      <c r="M720" s="166"/>
    </row>
    <row r="721" ht="13.65" customHeight="1">
      <c r="A721" s="166"/>
      <c r="B721" s="166"/>
      <c r="C721" s="166"/>
      <c r="D721" s="166"/>
      <c r="E721" s="166"/>
      <c r="F721" s="166"/>
      <c r="G721" s="166"/>
      <c r="H721" s="166"/>
      <c r="I721" s="166"/>
      <c r="J721" s="166"/>
      <c r="K721" s="166"/>
      <c r="L721" s="166"/>
      <c r="M721" s="166"/>
    </row>
    <row r="722" ht="13.65" customHeight="1">
      <c r="A722" s="166"/>
      <c r="B722" s="166"/>
      <c r="C722" s="166"/>
      <c r="D722" s="166"/>
      <c r="E722" s="166"/>
      <c r="F722" s="166"/>
      <c r="G722" s="166"/>
      <c r="H722" s="166"/>
      <c r="I722" s="166"/>
      <c r="J722" s="166"/>
      <c r="K722" s="166"/>
      <c r="L722" s="166"/>
      <c r="M722" s="166"/>
    </row>
    <row r="723" ht="13.65" customHeight="1">
      <c r="A723" s="166"/>
      <c r="B723" s="166"/>
      <c r="C723" s="166"/>
      <c r="D723" s="166"/>
      <c r="E723" s="166"/>
      <c r="F723" s="166"/>
      <c r="G723" s="166"/>
      <c r="H723" s="166"/>
      <c r="I723" s="166"/>
      <c r="J723" s="166"/>
      <c r="K723" s="166"/>
      <c r="L723" s="166"/>
      <c r="M723" s="166"/>
    </row>
    <row r="724" ht="13.65" customHeight="1">
      <c r="A724" s="166"/>
      <c r="B724" s="166"/>
      <c r="C724" s="166"/>
      <c r="D724" s="166"/>
      <c r="E724" s="166"/>
      <c r="F724" s="166"/>
      <c r="G724" s="166"/>
      <c r="H724" s="166"/>
      <c r="I724" s="166"/>
      <c r="J724" s="166"/>
      <c r="K724" s="166"/>
      <c r="L724" s="166"/>
      <c r="M724" s="166"/>
    </row>
    <row r="725" ht="13.65" customHeight="1">
      <c r="A725" s="166"/>
      <c r="B725" s="166"/>
      <c r="C725" s="166"/>
      <c r="D725" s="166"/>
      <c r="E725" s="166"/>
      <c r="F725" s="166"/>
      <c r="G725" s="166"/>
      <c r="H725" s="166"/>
      <c r="I725" s="166"/>
      <c r="J725" s="166"/>
      <c r="K725" s="166"/>
      <c r="L725" s="166"/>
      <c r="M725" s="166"/>
    </row>
    <row r="726" ht="13.65" customHeight="1">
      <c r="A726" s="166"/>
      <c r="B726" s="166"/>
      <c r="C726" s="166"/>
      <c r="D726" s="166"/>
      <c r="E726" s="166"/>
      <c r="F726" s="166"/>
      <c r="G726" s="166"/>
      <c r="H726" s="166"/>
      <c r="I726" s="166"/>
      <c r="J726" s="166"/>
      <c r="K726" s="166"/>
      <c r="L726" s="166"/>
      <c r="M726" s="166"/>
    </row>
    <row r="727" ht="13.65" customHeight="1">
      <c r="A727" s="166"/>
      <c r="B727" s="166"/>
      <c r="C727" s="166"/>
      <c r="D727" s="166"/>
      <c r="E727" s="166"/>
      <c r="F727" s="166"/>
      <c r="G727" s="166"/>
      <c r="H727" s="166"/>
      <c r="I727" s="166"/>
      <c r="J727" s="166"/>
      <c r="K727" s="166"/>
      <c r="L727" s="166"/>
      <c r="M727" s="166"/>
    </row>
    <row r="728" ht="13.65" customHeight="1">
      <c r="A728" s="166"/>
      <c r="B728" s="166"/>
      <c r="C728" s="166"/>
      <c r="D728" s="166"/>
      <c r="E728" s="166"/>
      <c r="F728" s="166"/>
      <c r="G728" s="166"/>
      <c r="H728" s="166"/>
      <c r="I728" s="166"/>
      <c r="J728" s="166"/>
      <c r="K728" s="166"/>
      <c r="L728" s="166"/>
      <c r="M728" s="166"/>
    </row>
    <row r="729" ht="13.65" customHeight="1">
      <c r="A729" s="166"/>
      <c r="B729" s="166"/>
      <c r="C729" s="166"/>
      <c r="D729" s="166"/>
      <c r="E729" s="166"/>
      <c r="F729" s="166"/>
      <c r="G729" s="166"/>
      <c r="H729" s="166"/>
      <c r="I729" s="166"/>
      <c r="J729" s="166"/>
      <c r="K729" s="166"/>
      <c r="L729" s="166"/>
      <c r="M729" s="166"/>
    </row>
    <row r="730" ht="13.65" customHeight="1">
      <c r="A730" s="166"/>
      <c r="B730" s="166"/>
      <c r="C730" s="166"/>
      <c r="D730" s="166"/>
      <c r="E730" s="166"/>
      <c r="F730" s="166"/>
      <c r="G730" s="166"/>
      <c r="H730" s="166"/>
      <c r="I730" s="166"/>
      <c r="J730" s="166"/>
      <c r="K730" s="166"/>
      <c r="L730" s="166"/>
      <c r="M730" s="166"/>
    </row>
    <row r="731" ht="13.65" customHeight="1">
      <c r="A731" s="166"/>
      <c r="B731" s="166"/>
      <c r="C731" s="166"/>
      <c r="D731" s="166"/>
      <c r="E731" s="166"/>
      <c r="F731" s="166"/>
      <c r="G731" s="166"/>
      <c r="H731" s="166"/>
      <c r="I731" s="166"/>
      <c r="J731" s="166"/>
      <c r="K731" s="166"/>
      <c r="L731" s="166"/>
      <c r="M731" s="166"/>
    </row>
    <row r="732" ht="13.65" customHeight="1">
      <c r="A732" s="166"/>
      <c r="B732" s="166"/>
      <c r="C732" s="166"/>
      <c r="D732" s="166"/>
      <c r="E732" s="166"/>
      <c r="F732" s="166"/>
      <c r="G732" s="166"/>
      <c r="H732" s="166"/>
      <c r="I732" s="166"/>
      <c r="J732" s="166"/>
      <c r="K732" s="166"/>
      <c r="L732" s="166"/>
      <c r="M732" s="166"/>
    </row>
    <row r="733" ht="13.65" customHeight="1">
      <c r="A733" s="166"/>
      <c r="B733" s="166"/>
      <c r="C733" s="166"/>
      <c r="D733" s="166"/>
      <c r="E733" s="166"/>
      <c r="F733" s="166"/>
      <c r="G733" s="166"/>
      <c r="H733" s="166"/>
      <c r="I733" s="166"/>
      <c r="J733" s="166"/>
      <c r="K733" s="166"/>
      <c r="L733" s="166"/>
      <c r="M733" s="166"/>
    </row>
    <row r="734" ht="13.65" customHeight="1">
      <c r="A734" s="166"/>
      <c r="B734" s="166"/>
      <c r="C734" s="166"/>
      <c r="D734" s="166"/>
      <c r="E734" s="166"/>
      <c r="F734" s="166"/>
      <c r="G734" s="166"/>
      <c r="H734" s="166"/>
      <c r="I734" s="166"/>
      <c r="J734" s="166"/>
      <c r="K734" s="166"/>
      <c r="L734" s="166"/>
      <c r="M734" s="166"/>
    </row>
    <row r="735" ht="13.65" customHeight="1">
      <c r="A735" s="166"/>
      <c r="B735" s="166"/>
      <c r="C735" s="166"/>
      <c r="D735" s="166"/>
      <c r="E735" s="166"/>
      <c r="F735" s="166"/>
      <c r="G735" s="166"/>
      <c r="H735" s="166"/>
      <c r="I735" s="166"/>
      <c r="J735" s="166"/>
      <c r="K735" s="166"/>
      <c r="L735" s="166"/>
      <c r="M735" s="166"/>
    </row>
    <row r="736" ht="13.65" customHeight="1">
      <c r="A736" s="166"/>
      <c r="B736" s="166"/>
      <c r="C736" s="166"/>
      <c r="D736" s="166"/>
      <c r="E736" s="166"/>
      <c r="F736" s="166"/>
      <c r="G736" s="166"/>
      <c r="H736" s="166"/>
      <c r="I736" s="166"/>
      <c r="J736" s="166"/>
      <c r="K736" s="166"/>
      <c r="L736" s="166"/>
      <c r="M736" s="166"/>
    </row>
    <row r="737" ht="13.65" customHeight="1">
      <c r="A737" s="166"/>
      <c r="B737" s="166"/>
      <c r="C737" s="166"/>
      <c r="D737" s="166"/>
      <c r="E737" s="166"/>
      <c r="F737" s="166"/>
      <c r="G737" s="166"/>
      <c r="H737" s="166"/>
      <c r="I737" s="166"/>
      <c r="J737" s="166"/>
      <c r="K737" s="166"/>
      <c r="L737" s="166"/>
      <c r="M737" s="166"/>
    </row>
    <row r="738" ht="13.65" customHeight="1">
      <c r="A738" s="166"/>
      <c r="B738" s="166"/>
      <c r="C738" s="166"/>
      <c r="D738" s="166"/>
      <c r="E738" s="166"/>
      <c r="F738" s="166"/>
      <c r="G738" s="166"/>
      <c r="H738" s="166"/>
      <c r="I738" s="166"/>
      <c r="J738" s="166"/>
      <c r="K738" s="166"/>
      <c r="L738" s="166"/>
      <c r="M738" s="166"/>
    </row>
    <row r="739" ht="13.65" customHeight="1">
      <c r="A739" s="166"/>
      <c r="B739" s="166"/>
      <c r="C739" s="166"/>
      <c r="D739" s="166"/>
      <c r="E739" s="166"/>
      <c r="F739" s="166"/>
      <c r="G739" s="166"/>
      <c r="H739" s="166"/>
      <c r="I739" s="166"/>
      <c r="J739" s="166"/>
      <c r="K739" s="166"/>
      <c r="L739" s="166"/>
      <c r="M739" s="166"/>
    </row>
    <row r="740" ht="13.65" customHeight="1">
      <c r="A740" s="166"/>
      <c r="B740" s="166"/>
      <c r="C740" s="166"/>
      <c r="D740" s="166"/>
      <c r="E740" s="166"/>
      <c r="F740" s="166"/>
      <c r="G740" s="166"/>
      <c r="H740" s="166"/>
      <c r="I740" s="166"/>
      <c r="J740" s="166"/>
      <c r="K740" s="166"/>
      <c r="L740" s="166"/>
      <c r="M740" s="166"/>
    </row>
    <row r="741" ht="13.65" customHeight="1">
      <c r="A741" s="166"/>
      <c r="B741" s="166"/>
      <c r="C741" s="166"/>
      <c r="D741" s="166"/>
      <c r="E741" s="166"/>
      <c r="F741" s="166"/>
      <c r="G741" s="166"/>
      <c r="H741" s="166"/>
      <c r="I741" s="166"/>
      <c r="J741" s="166"/>
      <c r="K741" s="166"/>
      <c r="L741" s="166"/>
      <c r="M741" s="166"/>
    </row>
    <row r="742" ht="13.65" customHeight="1">
      <c r="A742" s="166"/>
      <c r="B742" s="166"/>
      <c r="C742" s="166"/>
      <c r="D742" s="166"/>
      <c r="E742" s="166"/>
      <c r="F742" s="166"/>
      <c r="G742" s="166"/>
      <c r="H742" s="166"/>
      <c r="I742" s="166"/>
      <c r="J742" s="166"/>
      <c r="K742" s="166"/>
      <c r="L742" s="166"/>
      <c r="M742" s="166"/>
    </row>
    <row r="743" ht="13.65" customHeight="1">
      <c r="A743" s="166"/>
      <c r="B743" s="166"/>
      <c r="C743" s="166"/>
      <c r="D743" s="166"/>
      <c r="E743" s="166"/>
      <c r="F743" s="166"/>
      <c r="G743" s="166"/>
      <c r="H743" s="166"/>
      <c r="I743" s="166"/>
      <c r="J743" s="166"/>
      <c r="K743" s="166"/>
      <c r="L743" s="166"/>
      <c r="M743" s="166"/>
    </row>
    <row r="744" ht="13.65" customHeight="1">
      <c r="A744" s="166"/>
      <c r="B744" s="166"/>
      <c r="C744" s="166"/>
      <c r="D744" s="166"/>
      <c r="E744" s="166"/>
      <c r="F744" s="166"/>
      <c r="G744" s="166"/>
      <c r="H744" s="166"/>
      <c r="I744" s="166"/>
      <c r="J744" s="166"/>
      <c r="K744" s="166"/>
      <c r="L744" s="166"/>
      <c r="M744" s="166"/>
    </row>
    <row r="745" ht="13.65" customHeight="1">
      <c r="A745" s="166"/>
      <c r="B745" s="166"/>
      <c r="C745" s="166"/>
      <c r="D745" s="166"/>
      <c r="E745" s="166"/>
      <c r="F745" s="166"/>
      <c r="G745" s="166"/>
      <c r="H745" s="166"/>
      <c r="I745" s="166"/>
      <c r="J745" s="166"/>
      <c r="K745" s="166"/>
      <c r="L745" s="166"/>
      <c r="M745" s="166"/>
    </row>
    <row r="746" ht="13.65" customHeight="1">
      <c r="A746" s="166"/>
      <c r="B746" s="166"/>
      <c r="C746" s="166"/>
      <c r="D746" s="166"/>
      <c r="E746" s="166"/>
      <c r="F746" s="166"/>
      <c r="G746" s="166"/>
      <c r="H746" s="166"/>
      <c r="I746" s="166"/>
      <c r="J746" s="166"/>
      <c r="K746" s="166"/>
      <c r="L746" s="166"/>
      <c r="M746" s="166"/>
    </row>
    <row r="747" ht="13.65" customHeight="1">
      <c r="A747" s="166"/>
      <c r="B747" s="166"/>
      <c r="C747" s="166"/>
      <c r="D747" s="166"/>
      <c r="E747" s="166"/>
      <c r="F747" s="166"/>
      <c r="G747" s="166"/>
      <c r="H747" s="166"/>
      <c r="I747" s="166"/>
      <c r="J747" s="166"/>
      <c r="K747" s="166"/>
      <c r="L747" s="166"/>
      <c r="M747" s="166"/>
    </row>
    <row r="748" ht="13.65" customHeight="1">
      <c r="A748" s="166"/>
      <c r="B748" s="166"/>
      <c r="C748" s="166"/>
      <c r="D748" s="166"/>
      <c r="E748" s="166"/>
      <c r="F748" s="166"/>
      <c r="G748" s="166"/>
      <c r="H748" s="166"/>
      <c r="I748" s="166"/>
      <c r="J748" s="166"/>
      <c r="K748" s="166"/>
      <c r="L748" s="166"/>
      <c r="M748" s="166"/>
    </row>
    <row r="749" ht="13.65" customHeight="1">
      <c r="A749" s="166"/>
      <c r="B749" s="166"/>
      <c r="C749" s="166"/>
      <c r="D749" s="166"/>
      <c r="E749" s="166"/>
      <c r="F749" s="166"/>
      <c r="G749" s="166"/>
      <c r="H749" s="166"/>
      <c r="I749" s="166"/>
      <c r="J749" s="166"/>
      <c r="K749" s="166"/>
      <c r="L749" s="166"/>
      <c r="M749" s="166"/>
    </row>
    <row r="750" ht="13.65" customHeight="1">
      <c r="A750" s="166"/>
      <c r="B750" s="166"/>
      <c r="C750" s="166"/>
      <c r="D750" s="166"/>
      <c r="E750" s="166"/>
      <c r="F750" s="166"/>
      <c r="G750" s="166"/>
      <c r="H750" s="166"/>
      <c r="I750" s="166"/>
      <c r="J750" s="166"/>
      <c r="K750" s="166"/>
      <c r="L750" s="166"/>
      <c r="M750" s="166"/>
    </row>
    <row r="751" ht="13.65" customHeight="1">
      <c r="A751" s="166"/>
      <c r="B751" s="166"/>
      <c r="C751" s="166"/>
      <c r="D751" s="166"/>
      <c r="E751" s="166"/>
      <c r="F751" s="166"/>
      <c r="G751" s="166"/>
      <c r="H751" s="166"/>
      <c r="I751" s="166"/>
      <c r="J751" s="166"/>
      <c r="K751" s="166"/>
      <c r="L751" s="166"/>
      <c r="M751" s="166"/>
    </row>
    <row r="752" ht="13.65" customHeight="1">
      <c r="A752" s="166"/>
      <c r="B752" s="166"/>
      <c r="C752" s="166"/>
      <c r="D752" s="166"/>
      <c r="E752" s="166"/>
      <c r="F752" s="166"/>
      <c r="G752" s="166"/>
      <c r="H752" s="166"/>
      <c r="I752" s="166"/>
      <c r="J752" s="166"/>
      <c r="K752" s="166"/>
      <c r="L752" s="166"/>
      <c r="M752" s="166"/>
    </row>
    <row r="753" ht="13.65" customHeight="1">
      <c r="A753" s="166"/>
      <c r="B753" s="166"/>
      <c r="C753" s="166"/>
      <c r="D753" s="166"/>
      <c r="E753" s="166"/>
      <c r="F753" s="166"/>
      <c r="G753" s="166"/>
      <c r="H753" s="166"/>
      <c r="I753" s="166"/>
      <c r="J753" s="166"/>
      <c r="K753" s="166"/>
      <c r="L753" s="166"/>
      <c r="M753" s="166"/>
    </row>
    <row r="754" ht="13.65" customHeight="1">
      <c r="A754" s="166"/>
      <c r="B754" s="166"/>
      <c r="C754" s="166"/>
      <c r="D754" s="166"/>
      <c r="E754" s="166"/>
      <c r="F754" s="166"/>
      <c r="G754" s="166"/>
      <c r="H754" s="166"/>
      <c r="I754" s="166"/>
      <c r="J754" s="166"/>
      <c r="K754" s="166"/>
      <c r="L754" s="166"/>
      <c r="M754" s="166"/>
    </row>
    <row r="755" ht="13.65" customHeight="1">
      <c r="A755" s="166"/>
      <c r="B755" s="166"/>
      <c r="C755" s="166"/>
      <c r="D755" s="166"/>
      <c r="E755" s="166"/>
      <c r="F755" s="166"/>
      <c r="G755" s="166"/>
      <c r="H755" s="166"/>
      <c r="I755" s="166"/>
      <c r="J755" s="166"/>
      <c r="K755" s="166"/>
      <c r="L755" s="166"/>
      <c r="M755" s="166"/>
    </row>
    <row r="756" ht="13.65" customHeight="1">
      <c r="A756" s="166"/>
      <c r="B756" s="166"/>
      <c r="C756" s="166"/>
      <c r="D756" s="166"/>
      <c r="E756" s="166"/>
      <c r="F756" s="166"/>
      <c r="G756" s="166"/>
      <c r="H756" s="166"/>
      <c r="I756" s="166"/>
      <c r="J756" s="166"/>
      <c r="K756" s="166"/>
      <c r="L756" s="166"/>
      <c r="M756" s="166"/>
    </row>
    <row r="757" ht="13.65" customHeight="1">
      <c r="A757" s="166"/>
      <c r="B757" s="166"/>
      <c r="C757" s="166"/>
      <c r="D757" s="166"/>
      <c r="E757" s="166"/>
      <c r="F757" s="166"/>
      <c r="G757" s="166"/>
      <c r="H757" s="166"/>
      <c r="I757" s="166"/>
      <c r="J757" s="166"/>
      <c r="K757" s="166"/>
      <c r="L757" s="166"/>
      <c r="M757" s="166"/>
    </row>
    <row r="758" ht="13.65" customHeight="1">
      <c r="A758" s="166"/>
      <c r="B758" s="166"/>
      <c r="C758" s="166"/>
      <c r="D758" s="166"/>
      <c r="E758" s="166"/>
      <c r="F758" s="166"/>
      <c r="G758" s="166"/>
      <c r="H758" s="166"/>
      <c r="I758" s="166"/>
      <c r="J758" s="166"/>
      <c r="K758" s="166"/>
      <c r="L758" s="166"/>
      <c r="M758" s="166"/>
    </row>
    <row r="759" ht="13.65" customHeight="1">
      <c r="A759" s="166"/>
      <c r="B759" s="166"/>
      <c r="C759" s="166"/>
      <c r="D759" s="166"/>
      <c r="E759" s="166"/>
      <c r="F759" s="166"/>
      <c r="G759" s="166"/>
      <c r="H759" s="166"/>
      <c r="I759" s="166"/>
      <c r="J759" s="166"/>
      <c r="K759" s="166"/>
      <c r="L759" s="166"/>
      <c r="M759" s="166"/>
    </row>
    <row r="760" ht="13.65" customHeight="1">
      <c r="A760" s="166"/>
      <c r="B760" s="166"/>
      <c r="C760" s="166"/>
      <c r="D760" s="166"/>
      <c r="E760" s="166"/>
      <c r="F760" s="166"/>
      <c r="G760" s="166"/>
      <c r="H760" s="166"/>
      <c r="I760" s="166"/>
      <c r="J760" s="166"/>
      <c r="K760" s="166"/>
      <c r="L760" s="166"/>
      <c r="M760" s="166"/>
    </row>
    <row r="761" ht="13.65" customHeight="1">
      <c r="A761" s="166"/>
      <c r="B761" s="166"/>
      <c r="C761" s="166"/>
      <c r="D761" s="166"/>
      <c r="E761" s="166"/>
      <c r="F761" s="166"/>
      <c r="G761" s="166"/>
      <c r="H761" s="166"/>
      <c r="I761" s="166"/>
      <c r="J761" s="166"/>
      <c r="K761" s="166"/>
      <c r="L761" s="166"/>
      <c r="M761" s="166"/>
    </row>
    <row r="762" ht="13.65" customHeight="1">
      <c r="A762" s="166"/>
      <c r="B762" s="166"/>
      <c r="C762" s="166"/>
      <c r="D762" s="166"/>
      <c r="E762" s="166"/>
      <c r="F762" s="166"/>
      <c r="G762" s="166"/>
      <c r="H762" s="166"/>
      <c r="I762" s="166"/>
      <c r="J762" s="166"/>
      <c r="K762" s="166"/>
      <c r="L762" s="166"/>
      <c r="M762" s="166"/>
    </row>
    <row r="763" ht="13.65" customHeight="1">
      <c r="A763" s="166"/>
      <c r="B763" s="166"/>
      <c r="C763" s="166"/>
      <c r="D763" s="166"/>
      <c r="E763" s="166"/>
      <c r="F763" s="166"/>
      <c r="G763" s="166"/>
      <c r="H763" s="166"/>
      <c r="I763" s="166"/>
      <c r="J763" s="166"/>
      <c r="K763" s="166"/>
      <c r="L763" s="166"/>
      <c r="M763" s="166"/>
    </row>
    <row r="764" ht="13.65" customHeight="1">
      <c r="A764" s="166"/>
      <c r="B764" s="166"/>
      <c r="C764" s="166"/>
      <c r="D764" s="166"/>
      <c r="E764" s="166"/>
      <c r="F764" s="166"/>
      <c r="G764" s="166"/>
      <c r="H764" s="166"/>
      <c r="I764" s="166"/>
      <c r="J764" s="166"/>
      <c r="K764" s="166"/>
      <c r="L764" s="166"/>
      <c r="M764" s="166"/>
    </row>
    <row r="765" ht="13.65" customHeight="1">
      <c r="A765" s="166"/>
      <c r="B765" s="166"/>
      <c r="C765" s="166"/>
      <c r="D765" s="166"/>
      <c r="E765" s="166"/>
      <c r="F765" s="166"/>
      <c r="G765" s="166"/>
      <c r="H765" s="166"/>
      <c r="I765" s="166"/>
      <c r="J765" s="166"/>
      <c r="K765" s="166"/>
      <c r="L765" s="166"/>
      <c r="M765" s="166"/>
    </row>
    <row r="766" ht="13.65" customHeight="1">
      <c r="A766" s="166"/>
      <c r="B766" s="166"/>
      <c r="C766" s="166"/>
      <c r="D766" s="166"/>
      <c r="E766" s="166"/>
      <c r="F766" s="166"/>
      <c r="G766" s="166"/>
      <c r="H766" s="166"/>
      <c r="I766" s="166"/>
      <c r="J766" s="166"/>
      <c r="K766" s="166"/>
      <c r="L766" s="166"/>
      <c r="M766" s="166"/>
    </row>
    <row r="767" ht="13.65" customHeight="1">
      <c r="A767" s="166"/>
      <c r="B767" s="166"/>
      <c r="C767" s="166"/>
      <c r="D767" s="166"/>
      <c r="E767" s="166"/>
      <c r="F767" s="166"/>
      <c r="G767" s="166"/>
      <c r="H767" s="166"/>
      <c r="I767" s="166"/>
      <c r="J767" s="166"/>
      <c r="K767" s="166"/>
      <c r="L767" s="166"/>
      <c r="M767" s="166"/>
    </row>
    <row r="768" ht="13.65" customHeight="1">
      <c r="A768" s="166"/>
      <c r="B768" s="166"/>
      <c r="C768" s="166"/>
      <c r="D768" s="166"/>
      <c r="E768" s="166"/>
      <c r="F768" s="166"/>
      <c r="G768" s="166"/>
      <c r="H768" s="166"/>
      <c r="I768" s="166"/>
      <c r="J768" s="166"/>
      <c r="K768" s="166"/>
      <c r="L768" s="166"/>
      <c r="M768" s="166"/>
    </row>
    <row r="769" ht="13.65" customHeight="1">
      <c r="A769" s="166"/>
      <c r="B769" s="166"/>
      <c r="C769" s="166"/>
      <c r="D769" s="166"/>
      <c r="E769" s="166"/>
      <c r="F769" s="166"/>
      <c r="G769" s="166"/>
      <c r="H769" s="166"/>
      <c r="I769" s="166"/>
      <c r="J769" s="166"/>
      <c r="K769" s="166"/>
      <c r="L769" s="166"/>
      <c r="M769" s="166"/>
    </row>
    <row r="770" ht="13.65" customHeight="1">
      <c r="A770" s="166"/>
      <c r="B770" s="166"/>
      <c r="C770" s="166"/>
      <c r="D770" s="166"/>
      <c r="E770" s="166"/>
      <c r="F770" s="166"/>
      <c r="G770" s="166"/>
      <c r="H770" s="166"/>
      <c r="I770" s="166"/>
      <c r="J770" s="166"/>
      <c r="K770" s="166"/>
      <c r="L770" s="166"/>
      <c r="M770" s="166"/>
    </row>
    <row r="771" ht="13.65" customHeight="1">
      <c r="A771" s="166"/>
      <c r="B771" s="166"/>
      <c r="C771" s="166"/>
      <c r="D771" s="166"/>
      <c r="E771" s="166"/>
      <c r="F771" s="166"/>
      <c r="G771" s="166"/>
      <c r="H771" s="166"/>
      <c r="I771" s="166"/>
      <c r="J771" s="166"/>
      <c r="K771" s="166"/>
      <c r="L771" s="166"/>
      <c r="M771" s="166"/>
    </row>
    <row r="772" ht="13.65" customHeight="1">
      <c r="A772" s="166"/>
      <c r="B772" s="166"/>
      <c r="C772" s="166"/>
      <c r="D772" s="166"/>
      <c r="E772" s="166"/>
      <c r="F772" s="166"/>
      <c r="G772" s="166"/>
      <c r="H772" s="166"/>
      <c r="I772" s="166"/>
      <c r="J772" s="166"/>
      <c r="K772" s="166"/>
      <c r="L772" s="166"/>
      <c r="M772" s="166"/>
    </row>
    <row r="773" ht="13.65" customHeight="1">
      <c r="A773" s="166"/>
      <c r="B773" s="166"/>
      <c r="C773" s="166"/>
      <c r="D773" s="166"/>
      <c r="E773" s="166"/>
      <c r="F773" s="166"/>
      <c r="G773" s="166"/>
      <c r="H773" s="166"/>
      <c r="I773" s="166"/>
      <c r="J773" s="166"/>
      <c r="K773" s="166"/>
      <c r="L773" s="166"/>
      <c r="M773" s="166"/>
    </row>
    <row r="774" ht="13.65" customHeight="1">
      <c r="A774" s="166"/>
      <c r="B774" s="166"/>
      <c r="C774" s="166"/>
      <c r="D774" s="166"/>
      <c r="E774" s="166"/>
      <c r="F774" s="166"/>
      <c r="G774" s="166"/>
      <c r="H774" s="166"/>
      <c r="I774" s="166"/>
      <c r="J774" s="166"/>
      <c r="K774" s="166"/>
      <c r="L774" s="166"/>
      <c r="M774" s="166"/>
    </row>
    <row r="775" ht="13.65" customHeight="1">
      <c r="A775" s="166"/>
      <c r="B775" s="166"/>
      <c r="C775" s="166"/>
      <c r="D775" s="166"/>
      <c r="E775" s="166"/>
      <c r="F775" s="166"/>
      <c r="G775" s="166"/>
      <c r="H775" s="166"/>
      <c r="I775" s="166"/>
      <c r="J775" s="166"/>
      <c r="K775" s="166"/>
      <c r="L775" s="166"/>
      <c r="M775" s="166"/>
    </row>
    <row r="776" ht="13.65" customHeight="1">
      <c r="A776" s="166"/>
      <c r="B776" s="166"/>
      <c r="C776" s="166"/>
      <c r="D776" s="166"/>
      <c r="E776" s="166"/>
      <c r="F776" s="166"/>
      <c r="G776" s="166"/>
      <c r="H776" s="166"/>
      <c r="I776" s="166"/>
      <c r="J776" s="166"/>
      <c r="K776" s="166"/>
      <c r="L776" s="166"/>
      <c r="M776" s="166"/>
    </row>
    <row r="777" ht="13.65" customHeight="1">
      <c r="A777" s="166"/>
      <c r="B777" s="166"/>
      <c r="C777" s="166"/>
      <c r="D777" s="166"/>
      <c r="E777" s="166"/>
      <c r="F777" s="166"/>
      <c r="G777" s="166"/>
      <c r="H777" s="166"/>
      <c r="I777" s="166"/>
      <c r="J777" s="166"/>
      <c r="K777" s="166"/>
      <c r="L777" s="166"/>
      <c r="M777" s="166"/>
    </row>
    <row r="778" ht="13.65" customHeight="1">
      <c r="A778" s="166"/>
      <c r="B778" s="166"/>
      <c r="C778" s="166"/>
      <c r="D778" s="166"/>
      <c r="E778" s="166"/>
      <c r="F778" s="166"/>
      <c r="G778" s="166"/>
      <c r="H778" s="166"/>
      <c r="I778" s="166"/>
      <c r="J778" s="166"/>
      <c r="K778" s="166"/>
      <c r="L778" s="166"/>
      <c r="M778" s="166"/>
    </row>
    <row r="779" ht="13.65" customHeight="1">
      <c r="A779" s="166"/>
      <c r="B779" s="166"/>
      <c r="C779" s="166"/>
      <c r="D779" s="166"/>
      <c r="E779" s="166"/>
      <c r="F779" s="166"/>
      <c r="G779" s="166"/>
      <c r="H779" s="166"/>
      <c r="I779" s="166"/>
      <c r="J779" s="166"/>
      <c r="K779" s="166"/>
      <c r="L779" s="166"/>
      <c r="M779" s="166"/>
    </row>
    <row r="780" ht="13.65" customHeight="1">
      <c r="A780" s="166"/>
      <c r="B780" s="166"/>
      <c r="C780" s="166"/>
      <c r="D780" s="166"/>
      <c r="E780" s="166"/>
      <c r="F780" s="166"/>
      <c r="G780" s="166"/>
      <c r="H780" s="166"/>
      <c r="I780" s="166"/>
      <c r="J780" s="166"/>
      <c r="K780" s="166"/>
      <c r="L780" s="166"/>
      <c r="M780" s="166"/>
    </row>
    <row r="781" ht="13.65" customHeight="1">
      <c r="A781" s="166"/>
      <c r="B781" s="166"/>
      <c r="C781" s="166"/>
      <c r="D781" s="166"/>
      <c r="E781" s="166"/>
      <c r="F781" s="166"/>
      <c r="G781" s="166"/>
      <c r="H781" s="166"/>
      <c r="I781" s="166"/>
      <c r="J781" s="166"/>
      <c r="K781" s="166"/>
      <c r="L781" s="166"/>
      <c r="M781" s="166"/>
    </row>
    <row r="782" ht="13.65" customHeight="1">
      <c r="A782" s="166"/>
      <c r="B782" s="166"/>
      <c r="C782" s="166"/>
      <c r="D782" s="166"/>
      <c r="E782" s="166"/>
      <c r="F782" s="166"/>
      <c r="G782" s="166"/>
      <c r="H782" s="166"/>
      <c r="I782" s="166"/>
      <c r="J782" s="166"/>
      <c r="K782" s="166"/>
      <c r="L782" s="166"/>
      <c r="M782" s="166"/>
    </row>
    <row r="783" ht="13.65" customHeight="1">
      <c r="A783" s="166"/>
      <c r="B783" s="166"/>
      <c r="C783" s="166"/>
      <c r="D783" s="166"/>
      <c r="E783" s="166"/>
      <c r="F783" s="166"/>
      <c r="G783" s="166"/>
      <c r="H783" s="166"/>
      <c r="I783" s="166"/>
      <c r="J783" s="166"/>
      <c r="K783" s="166"/>
      <c r="L783" s="166"/>
      <c r="M783" s="166"/>
    </row>
    <row r="784" ht="13.65" customHeight="1">
      <c r="A784" s="166"/>
      <c r="B784" s="166"/>
      <c r="C784" s="166"/>
      <c r="D784" s="166"/>
      <c r="E784" s="166"/>
      <c r="F784" s="166"/>
      <c r="G784" s="166"/>
      <c r="H784" s="166"/>
      <c r="I784" s="166"/>
      <c r="J784" s="166"/>
      <c r="K784" s="166"/>
      <c r="L784" s="166"/>
      <c r="M784" s="166"/>
    </row>
    <row r="785" ht="13.65" customHeight="1">
      <c r="A785" s="166"/>
      <c r="B785" s="166"/>
      <c r="C785" s="166"/>
      <c r="D785" s="166"/>
      <c r="E785" s="166"/>
      <c r="F785" s="166"/>
      <c r="G785" s="166"/>
      <c r="H785" s="166"/>
      <c r="I785" s="166"/>
      <c r="J785" s="166"/>
      <c r="K785" s="166"/>
      <c r="L785" s="166"/>
      <c r="M785" s="166"/>
    </row>
    <row r="786" ht="13.65" customHeight="1">
      <c r="A786" s="166"/>
      <c r="B786" s="166"/>
      <c r="C786" s="166"/>
      <c r="D786" s="166"/>
      <c r="E786" s="166"/>
      <c r="F786" s="166"/>
      <c r="G786" s="166"/>
      <c r="H786" s="166"/>
      <c r="I786" s="166"/>
      <c r="J786" s="166"/>
      <c r="K786" s="166"/>
      <c r="L786" s="166"/>
      <c r="M786" s="166"/>
    </row>
    <row r="787" ht="13.65" customHeight="1">
      <c r="A787" s="166"/>
      <c r="B787" s="166"/>
      <c r="C787" s="166"/>
      <c r="D787" s="166"/>
      <c r="E787" s="166"/>
      <c r="F787" s="166"/>
      <c r="G787" s="166"/>
      <c r="H787" s="166"/>
      <c r="I787" s="166"/>
      <c r="J787" s="166"/>
      <c r="K787" s="166"/>
      <c r="L787" s="166"/>
      <c r="M787" s="166"/>
    </row>
    <row r="788" ht="13.65" customHeight="1">
      <c r="A788" s="166"/>
      <c r="B788" s="166"/>
      <c r="C788" s="166"/>
      <c r="D788" s="166"/>
      <c r="E788" s="166"/>
      <c r="F788" s="166"/>
      <c r="G788" s="166"/>
      <c r="H788" s="166"/>
      <c r="I788" s="166"/>
      <c r="J788" s="166"/>
      <c r="K788" s="166"/>
      <c r="L788" s="166"/>
      <c r="M788" s="166"/>
    </row>
    <row r="789" ht="13.65" customHeight="1">
      <c r="A789" s="166"/>
      <c r="B789" s="166"/>
      <c r="C789" s="166"/>
      <c r="D789" s="166"/>
      <c r="E789" s="166"/>
      <c r="F789" s="166"/>
      <c r="G789" s="166"/>
      <c r="H789" s="166"/>
      <c r="I789" s="166"/>
      <c r="J789" s="166"/>
      <c r="K789" s="166"/>
      <c r="L789" s="166"/>
      <c r="M789" s="166"/>
    </row>
    <row r="790" ht="13.65" customHeight="1">
      <c r="A790" s="166"/>
      <c r="B790" s="166"/>
      <c r="C790" s="166"/>
      <c r="D790" s="166"/>
      <c r="E790" s="166"/>
      <c r="F790" s="166"/>
      <c r="G790" s="166"/>
      <c r="H790" s="166"/>
      <c r="I790" s="166"/>
      <c r="J790" s="166"/>
      <c r="K790" s="166"/>
      <c r="L790" s="166"/>
      <c r="M790" s="166"/>
    </row>
    <row r="791" ht="13.65" customHeight="1">
      <c r="A791" s="166"/>
      <c r="B791" s="166"/>
      <c r="C791" s="166"/>
      <c r="D791" s="166"/>
      <c r="E791" s="166"/>
      <c r="F791" s="166"/>
      <c r="G791" s="166"/>
      <c r="H791" s="166"/>
      <c r="I791" s="166"/>
      <c r="J791" s="166"/>
      <c r="K791" s="166"/>
      <c r="L791" s="166"/>
      <c r="M791" s="166"/>
    </row>
    <row r="792" ht="13.65" customHeight="1">
      <c r="A792" s="166"/>
      <c r="B792" s="166"/>
      <c r="C792" s="166"/>
      <c r="D792" s="166"/>
      <c r="E792" s="166"/>
      <c r="F792" s="166"/>
      <c r="G792" s="166"/>
      <c r="H792" s="166"/>
      <c r="I792" s="166"/>
      <c r="J792" s="166"/>
      <c r="K792" s="166"/>
      <c r="L792" s="166"/>
      <c r="M792" s="166"/>
    </row>
    <row r="793" ht="13.65" customHeight="1">
      <c r="A793" s="166"/>
      <c r="B793" s="166"/>
      <c r="C793" s="166"/>
      <c r="D793" s="166"/>
      <c r="E793" s="166"/>
      <c r="F793" s="166"/>
      <c r="G793" s="166"/>
      <c r="H793" s="166"/>
      <c r="I793" s="166"/>
      <c r="J793" s="166"/>
      <c r="K793" s="166"/>
      <c r="L793" s="166"/>
      <c r="M793" s="166"/>
    </row>
    <row r="794" ht="13.65" customHeight="1">
      <c r="A794" s="166"/>
      <c r="B794" s="166"/>
      <c r="C794" s="166"/>
      <c r="D794" s="166"/>
      <c r="E794" s="166"/>
      <c r="F794" s="166"/>
      <c r="G794" s="166"/>
      <c r="H794" s="166"/>
      <c r="I794" s="166"/>
      <c r="J794" s="166"/>
      <c r="K794" s="166"/>
      <c r="L794" s="166"/>
      <c r="M794" s="166"/>
    </row>
    <row r="795" ht="13.65" customHeight="1">
      <c r="A795" s="166"/>
      <c r="B795" s="166"/>
      <c r="C795" s="166"/>
      <c r="D795" s="166"/>
      <c r="E795" s="166"/>
      <c r="F795" s="166"/>
      <c r="G795" s="166"/>
      <c r="H795" s="166"/>
      <c r="I795" s="166"/>
      <c r="J795" s="166"/>
      <c r="K795" s="166"/>
      <c r="L795" s="166"/>
      <c r="M795" s="166"/>
    </row>
    <row r="796" ht="13.65" customHeight="1">
      <c r="A796" s="166"/>
      <c r="B796" s="166"/>
      <c r="C796" s="166"/>
      <c r="D796" s="166"/>
      <c r="E796" s="166"/>
      <c r="F796" s="166"/>
      <c r="G796" s="166"/>
      <c r="H796" s="166"/>
      <c r="I796" s="166"/>
      <c r="J796" s="166"/>
      <c r="K796" s="166"/>
      <c r="L796" s="166"/>
      <c r="M796" s="166"/>
    </row>
    <row r="797" ht="13.65" customHeight="1">
      <c r="A797" s="166"/>
      <c r="B797" s="166"/>
      <c r="C797" s="166"/>
      <c r="D797" s="166"/>
      <c r="E797" s="166"/>
      <c r="F797" s="166"/>
      <c r="G797" s="166"/>
      <c r="H797" s="166"/>
      <c r="I797" s="166"/>
      <c r="J797" s="166"/>
      <c r="K797" s="166"/>
      <c r="L797" s="166"/>
      <c r="M797" s="166"/>
    </row>
    <row r="798" ht="13.65" customHeight="1">
      <c r="A798" s="166"/>
      <c r="B798" s="166"/>
      <c r="C798" s="166"/>
      <c r="D798" s="166"/>
      <c r="E798" s="166"/>
      <c r="F798" s="166"/>
      <c r="G798" s="166"/>
      <c r="H798" s="166"/>
      <c r="I798" s="166"/>
      <c r="J798" s="166"/>
      <c r="K798" s="166"/>
      <c r="L798" s="166"/>
      <c r="M798" s="166"/>
    </row>
    <row r="799" ht="13.65" customHeight="1">
      <c r="A799" s="166"/>
      <c r="B799" s="166"/>
      <c r="C799" s="166"/>
      <c r="D799" s="166"/>
      <c r="E799" s="166"/>
      <c r="F799" s="166"/>
      <c r="G799" s="166"/>
      <c r="H799" s="166"/>
      <c r="I799" s="166"/>
      <c r="J799" s="166"/>
      <c r="K799" s="166"/>
      <c r="L799" s="166"/>
      <c r="M799" s="166"/>
    </row>
    <row r="800" ht="13.65" customHeight="1">
      <c r="A800" s="166"/>
      <c r="B800" s="166"/>
      <c r="C800" s="166"/>
      <c r="D800" s="166"/>
      <c r="E800" s="166"/>
      <c r="F800" s="166"/>
      <c r="G800" s="166"/>
      <c r="H800" s="166"/>
      <c r="I800" s="166"/>
      <c r="J800" s="166"/>
      <c r="K800" s="166"/>
      <c r="L800" s="166"/>
      <c r="M800" s="166"/>
    </row>
    <row r="801" ht="13.65" customHeight="1">
      <c r="A801" s="166"/>
      <c r="B801" s="166"/>
      <c r="C801" s="166"/>
      <c r="D801" s="166"/>
      <c r="E801" s="166"/>
      <c r="F801" s="166"/>
      <c r="G801" s="166"/>
      <c r="H801" s="166"/>
      <c r="I801" s="166"/>
      <c r="J801" s="166"/>
      <c r="K801" s="166"/>
      <c r="L801" s="166"/>
      <c r="M801" s="166"/>
    </row>
    <row r="802" ht="13.65" customHeight="1">
      <c r="A802" s="166"/>
      <c r="B802" s="166"/>
      <c r="C802" s="166"/>
      <c r="D802" s="166"/>
      <c r="E802" s="166"/>
      <c r="F802" s="166"/>
      <c r="G802" s="166"/>
      <c r="H802" s="166"/>
      <c r="I802" s="166"/>
      <c r="J802" s="166"/>
      <c r="K802" s="166"/>
      <c r="L802" s="166"/>
      <c r="M802" s="166"/>
    </row>
    <row r="803" ht="13.65" customHeight="1">
      <c r="A803" s="166"/>
      <c r="B803" s="166"/>
      <c r="C803" s="166"/>
      <c r="D803" s="166"/>
      <c r="E803" s="166"/>
      <c r="F803" s="166"/>
      <c r="G803" s="166"/>
      <c r="H803" s="166"/>
      <c r="I803" s="166"/>
      <c r="J803" s="166"/>
      <c r="K803" s="166"/>
      <c r="L803" s="166"/>
      <c r="M803" s="166"/>
    </row>
    <row r="804" ht="13.65" customHeight="1">
      <c r="A804" s="166"/>
      <c r="B804" s="166"/>
      <c r="C804" s="166"/>
      <c r="D804" s="166"/>
      <c r="E804" s="166"/>
      <c r="F804" s="166"/>
      <c r="G804" s="166"/>
      <c r="H804" s="166"/>
      <c r="I804" s="166"/>
      <c r="J804" s="166"/>
      <c r="K804" s="166"/>
      <c r="L804" s="166"/>
      <c r="M804" s="166"/>
    </row>
    <row r="805" ht="13.65" customHeight="1">
      <c r="A805" s="166"/>
      <c r="B805" s="166"/>
      <c r="C805" s="166"/>
      <c r="D805" s="166"/>
      <c r="E805" s="166"/>
      <c r="F805" s="166"/>
      <c r="G805" s="166"/>
      <c r="H805" s="166"/>
      <c r="I805" s="166"/>
      <c r="J805" s="166"/>
      <c r="K805" s="166"/>
      <c r="L805" s="166"/>
      <c r="M805" s="166"/>
    </row>
    <row r="806" ht="13.65" customHeight="1">
      <c r="A806" s="166"/>
      <c r="B806" s="166"/>
      <c r="C806" s="166"/>
      <c r="D806" s="166"/>
      <c r="E806" s="166"/>
      <c r="F806" s="166"/>
      <c r="G806" s="166"/>
      <c r="H806" s="166"/>
      <c r="I806" s="166"/>
      <c r="J806" s="166"/>
      <c r="K806" s="166"/>
      <c r="L806" s="166"/>
      <c r="M806" s="166"/>
    </row>
    <row r="807" ht="13.65" customHeight="1">
      <c r="A807" s="166"/>
      <c r="B807" s="166"/>
      <c r="C807" s="166"/>
      <c r="D807" s="166"/>
      <c r="E807" s="166"/>
      <c r="F807" s="166"/>
      <c r="G807" s="166"/>
      <c r="H807" s="166"/>
      <c r="I807" s="166"/>
      <c r="J807" s="166"/>
      <c r="K807" s="166"/>
      <c r="L807" s="166"/>
      <c r="M807" s="166"/>
    </row>
    <row r="808" ht="13.65" customHeight="1">
      <c r="A808" s="166"/>
      <c r="B808" s="166"/>
      <c r="C808" s="166"/>
      <c r="D808" s="166"/>
      <c r="E808" s="166"/>
      <c r="F808" s="166"/>
      <c r="G808" s="166"/>
      <c r="H808" s="166"/>
      <c r="I808" s="166"/>
      <c r="J808" s="166"/>
      <c r="K808" s="166"/>
      <c r="L808" s="166"/>
      <c r="M808" s="166"/>
    </row>
    <row r="809" ht="13.65" customHeight="1">
      <c r="A809" s="166"/>
      <c r="B809" s="166"/>
      <c r="C809" s="166"/>
      <c r="D809" s="166"/>
      <c r="E809" s="166"/>
      <c r="F809" s="166"/>
      <c r="G809" s="166"/>
      <c r="H809" s="166"/>
      <c r="I809" s="166"/>
      <c r="J809" s="166"/>
      <c r="K809" s="166"/>
      <c r="L809" s="166"/>
      <c r="M809" s="166"/>
    </row>
    <row r="810" ht="13.65" customHeight="1">
      <c r="A810" s="166"/>
      <c r="B810" s="166"/>
      <c r="C810" s="166"/>
      <c r="D810" s="166"/>
      <c r="E810" s="166"/>
      <c r="F810" s="166"/>
      <c r="G810" s="166"/>
      <c r="H810" s="166"/>
      <c r="I810" s="166"/>
      <c r="J810" s="166"/>
      <c r="K810" s="166"/>
      <c r="L810" s="166"/>
      <c r="M810" s="166"/>
    </row>
    <row r="811" ht="13.65" customHeight="1">
      <c r="A811" s="166"/>
      <c r="B811" s="166"/>
      <c r="C811" s="166"/>
      <c r="D811" s="166"/>
      <c r="E811" s="166"/>
      <c r="F811" s="166"/>
      <c r="G811" s="166"/>
      <c r="H811" s="166"/>
      <c r="I811" s="166"/>
      <c r="J811" s="166"/>
      <c r="K811" s="166"/>
      <c r="L811" s="166"/>
      <c r="M811" s="166"/>
    </row>
    <row r="812" ht="13.65" customHeight="1">
      <c r="A812" s="166"/>
      <c r="B812" s="166"/>
      <c r="C812" s="166"/>
      <c r="D812" s="166"/>
      <c r="E812" s="166"/>
      <c r="F812" s="166"/>
      <c r="G812" s="166"/>
      <c r="H812" s="166"/>
      <c r="I812" s="166"/>
      <c r="J812" s="166"/>
      <c r="K812" s="166"/>
      <c r="L812" s="166"/>
      <c r="M812" s="166"/>
    </row>
    <row r="813" ht="13.65" customHeight="1">
      <c r="A813" s="166"/>
      <c r="B813" s="166"/>
      <c r="C813" s="166"/>
      <c r="D813" s="166"/>
      <c r="E813" s="166"/>
      <c r="F813" s="166"/>
      <c r="G813" s="166"/>
      <c r="H813" s="166"/>
      <c r="I813" s="166"/>
      <c r="J813" s="166"/>
      <c r="K813" s="166"/>
      <c r="L813" s="166"/>
      <c r="M813" s="166"/>
    </row>
    <row r="814" ht="13.65" customHeight="1">
      <c r="A814" s="166"/>
      <c r="B814" s="166"/>
      <c r="C814" s="166"/>
      <c r="D814" s="166"/>
      <c r="E814" s="166"/>
      <c r="F814" s="166"/>
      <c r="G814" s="166"/>
      <c r="H814" s="166"/>
      <c r="I814" s="166"/>
      <c r="J814" s="166"/>
      <c r="K814" s="166"/>
      <c r="L814" s="166"/>
      <c r="M814" s="166"/>
    </row>
    <row r="815" ht="13.65" customHeight="1">
      <c r="A815" s="166"/>
      <c r="B815" s="166"/>
      <c r="C815" s="166"/>
      <c r="D815" s="166"/>
      <c r="E815" s="166"/>
      <c r="F815" s="166"/>
      <c r="G815" s="166"/>
      <c r="H815" s="166"/>
      <c r="I815" s="166"/>
      <c r="J815" s="166"/>
      <c r="K815" s="166"/>
      <c r="L815" s="166"/>
      <c r="M815" s="166"/>
    </row>
    <row r="816" ht="13.65" customHeight="1">
      <c r="A816" s="166"/>
      <c r="B816" s="166"/>
      <c r="C816" s="166"/>
      <c r="D816" s="166"/>
      <c r="E816" s="166"/>
      <c r="F816" s="166"/>
      <c r="G816" s="166"/>
      <c r="H816" s="166"/>
      <c r="I816" s="166"/>
      <c r="J816" s="166"/>
      <c r="K816" s="166"/>
      <c r="L816" s="166"/>
      <c r="M816" s="166"/>
    </row>
    <row r="817" ht="13.65" customHeight="1">
      <c r="A817" s="166"/>
      <c r="B817" s="166"/>
      <c r="C817" s="166"/>
      <c r="D817" s="166"/>
      <c r="E817" s="166"/>
      <c r="F817" s="166"/>
      <c r="G817" s="166"/>
      <c r="H817" s="166"/>
      <c r="I817" s="166"/>
      <c r="J817" s="166"/>
      <c r="K817" s="166"/>
      <c r="L817" s="166"/>
      <c r="M817" s="166"/>
    </row>
    <row r="818" ht="13.65" customHeight="1">
      <c r="A818" s="166"/>
      <c r="B818" s="166"/>
      <c r="C818" s="166"/>
      <c r="D818" s="166"/>
      <c r="E818" s="166"/>
      <c r="F818" s="166"/>
      <c r="G818" s="166"/>
      <c r="H818" s="166"/>
      <c r="I818" s="166"/>
      <c r="J818" s="166"/>
      <c r="K818" s="166"/>
      <c r="L818" s="166"/>
      <c r="M818" s="166"/>
    </row>
    <row r="819" ht="13.65" customHeight="1">
      <c r="A819" s="166"/>
      <c r="B819" s="166"/>
      <c r="C819" s="166"/>
      <c r="D819" s="166"/>
      <c r="E819" s="166"/>
      <c r="F819" s="166"/>
      <c r="G819" s="166"/>
      <c r="H819" s="166"/>
      <c r="I819" s="166"/>
      <c r="J819" s="166"/>
      <c r="K819" s="166"/>
      <c r="L819" s="166"/>
      <c r="M819" s="166"/>
    </row>
    <row r="820" ht="13.65" customHeight="1">
      <c r="A820" s="166"/>
      <c r="B820" s="166"/>
      <c r="C820" s="166"/>
      <c r="D820" s="166"/>
      <c r="E820" s="166"/>
      <c r="F820" s="166"/>
      <c r="G820" s="166"/>
      <c r="H820" s="166"/>
      <c r="I820" s="166"/>
      <c r="J820" s="166"/>
      <c r="K820" s="166"/>
      <c r="L820" s="166"/>
      <c r="M820" s="166"/>
    </row>
    <row r="821" ht="13.65" customHeight="1">
      <c r="A821" s="166"/>
      <c r="B821" s="166"/>
      <c r="C821" s="166"/>
      <c r="D821" s="166"/>
      <c r="E821" s="166"/>
      <c r="F821" s="166"/>
      <c r="G821" s="166"/>
      <c r="H821" s="166"/>
      <c r="I821" s="166"/>
      <c r="J821" s="166"/>
      <c r="K821" s="166"/>
      <c r="L821" s="166"/>
      <c r="M821" s="166"/>
    </row>
    <row r="822" ht="13.65" customHeight="1">
      <c r="A822" s="166"/>
      <c r="B822" s="166"/>
      <c r="C822" s="166"/>
      <c r="D822" s="166"/>
      <c r="E822" s="166"/>
      <c r="F822" s="166"/>
      <c r="G822" s="166"/>
      <c r="H822" s="166"/>
      <c r="I822" s="166"/>
      <c r="J822" s="166"/>
      <c r="K822" s="166"/>
      <c r="L822" s="166"/>
      <c r="M822" s="166"/>
    </row>
    <row r="823" ht="13.65" customHeight="1">
      <c r="A823" s="166"/>
      <c r="B823" s="166"/>
      <c r="C823" s="166"/>
      <c r="D823" s="166"/>
      <c r="E823" s="166"/>
      <c r="F823" s="166"/>
      <c r="G823" s="166"/>
      <c r="H823" s="166"/>
      <c r="I823" s="166"/>
      <c r="J823" s="166"/>
      <c r="K823" s="166"/>
      <c r="L823" s="166"/>
      <c r="M823" s="166"/>
    </row>
    <row r="824" ht="13.65" customHeight="1">
      <c r="A824" s="166"/>
      <c r="B824" s="166"/>
      <c r="C824" s="166"/>
      <c r="D824" s="166"/>
      <c r="E824" s="166"/>
      <c r="F824" s="166"/>
      <c r="G824" s="166"/>
      <c r="H824" s="166"/>
      <c r="I824" s="166"/>
      <c r="J824" s="166"/>
      <c r="K824" s="166"/>
      <c r="L824" s="166"/>
      <c r="M824" s="166"/>
    </row>
    <row r="825" ht="13.65" customHeight="1">
      <c r="A825" s="166"/>
      <c r="B825" s="166"/>
      <c r="C825" s="166"/>
      <c r="D825" s="166"/>
      <c r="E825" s="166"/>
      <c r="F825" s="166"/>
      <c r="G825" s="166"/>
      <c r="H825" s="166"/>
      <c r="I825" s="166"/>
      <c r="J825" s="166"/>
      <c r="K825" s="166"/>
      <c r="L825" s="166"/>
      <c r="M825" s="166"/>
    </row>
    <row r="826" ht="13.65" customHeight="1">
      <c r="A826" s="166"/>
      <c r="B826" s="166"/>
      <c r="C826" s="166"/>
      <c r="D826" s="166"/>
      <c r="E826" s="166"/>
      <c r="F826" s="166"/>
      <c r="G826" s="166"/>
      <c r="H826" s="166"/>
      <c r="I826" s="166"/>
      <c r="J826" s="166"/>
      <c r="K826" s="166"/>
      <c r="L826" s="166"/>
      <c r="M826" s="166"/>
    </row>
    <row r="827" ht="13.65" customHeight="1">
      <c r="A827" s="166"/>
      <c r="B827" s="166"/>
      <c r="C827" s="166"/>
      <c r="D827" s="166"/>
      <c r="E827" s="166"/>
      <c r="F827" s="166"/>
      <c r="G827" s="166"/>
      <c r="H827" s="166"/>
      <c r="I827" s="166"/>
      <c r="J827" s="166"/>
      <c r="K827" s="166"/>
      <c r="L827" s="166"/>
      <c r="M827" s="166"/>
    </row>
    <row r="828" ht="13.65" customHeight="1">
      <c r="A828" s="166"/>
      <c r="B828" s="166"/>
      <c r="C828" s="166"/>
      <c r="D828" s="166"/>
      <c r="E828" s="166"/>
      <c r="F828" s="166"/>
      <c r="G828" s="166"/>
      <c r="H828" s="166"/>
      <c r="I828" s="166"/>
      <c r="J828" s="166"/>
      <c r="K828" s="166"/>
      <c r="L828" s="166"/>
      <c r="M828" s="166"/>
    </row>
    <row r="829" ht="13.65" customHeight="1">
      <c r="A829" s="166"/>
      <c r="B829" s="166"/>
      <c r="C829" s="166"/>
      <c r="D829" s="166"/>
      <c r="E829" s="166"/>
      <c r="F829" s="166"/>
      <c r="G829" s="166"/>
      <c r="H829" s="166"/>
      <c r="I829" s="166"/>
      <c r="J829" s="166"/>
      <c r="K829" s="166"/>
      <c r="L829" s="166"/>
      <c r="M829" s="166"/>
    </row>
    <row r="830" ht="13.65" customHeight="1">
      <c r="A830" s="166"/>
      <c r="B830" s="166"/>
      <c r="C830" s="166"/>
      <c r="D830" s="166"/>
      <c r="E830" s="166"/>
      <c r="F830" s="166"/>
      <c r="G830" s="166"/>
      <c r="H830" s="166"/>
      <c r="I830" s="166"/>
      <c r="J830" s="166"/>
      <c r="K830" s="166"/>
      <c r="L830" s="166"/>
      <c r="M830" s="166"/>
    </row>
    <row r="831" ht="13.65" customHeight="1">
      <c r="A831" s="166"/>
      <c r="B831" s="166"/>
      <c r="C831" s="166"/>
      <c r="D831" s="166"/>
      <c r="E831" s="166"/>
      <c r="F831" s="166"/>
      <c r="G831" s="166"/>
      <c r="H831" s="166"/>
      <c r="I831" s="166"/>
      <c r="J831" s="166"/>
      <c r="K831" s="166"/>
      <c r="L831" s="166"/>
      <c r="M831" s="166"/>
    </row>
    <row r="832" ht="13.65" customHeight="1">
      <c r="A832" s="166"/>
      <c r="B832" s="166"/>
      <c r="C832" s="166"/>
      <c r="D832" s="166"/>
      <c r="E832" s="166"/>
      <c r="F832" s="166"/>
      <c r="G832" s="166"/>
      <c r="H832" s="166"/>
      <c r="I832" s="166"/>
      <c r="J832" s="166"/>
      <c r="K832" s="166"/>
      <c r="L832" s="166"/>
      <c r="M832" s="166"/>
    </row>
    <row r="833" ht="13.65" customHeight="1">
      <c r="A833" s="166"/>
      <c r="B833" s="166"/>
      <c r="C833" s="166"/>
      <c r="D833" s="166"/>
      <c r="E833" s="166"/>
      <c r="F833" s="166"/>
      <c r="G833" s="166"/>
      <c r="H833" s="166"/>
      <c r="I833" s="166"/>
      <c r="J833" s="166"/>
      <c r="K833" s="166"/>
      <c r="L833" s="166"/>
      <c r="M833" s="166"/>
    </row>
    <row r="834" ht="13.65" customHeight="1">
      <c r="A834" s="166"/>
      <c r="B834" s="166"/>
      <c r="C834" s="166"/>
      <c r="D834" s="166"/>
      <c r="E834" s="166"/>
      <c r="F834" s="166"/>
      <c r="G834" s="166"/>
      <c r="H834" s="166"/>
      <c r="I834" s="166"/>
      <c r="J834" s="166"/>
      <c r="K834" s="166"/>
      <c r="L834" s="166"/>
      <c r="M834" s="166"/>
    </row>
    <row r="835" ht="13.65" customHeight="1">
      <c r="A835" s="166"/>
      <c r="B835" s="166"/>
      <c r="C835" s="166"/>
      <c r="D835" s="166"/>
      <c r="E835" s="166"/>
      <c r="F835" s="166"/>
      <c r="G835" s="166"/>
      <c r="H835" s="166"/>
      <c r="I835" s="166"/>
      <c r="J835" s="166"/>
      <c r="K835" s="166"/>
      <c r="L835" s="166"/>
      <c r="M835" s="166"/>
    </row>
    <row r="836" ht="13.65" customHeight="1">
      <c r="A836" s="166"/>
      <c r="B836" s="166"/>
      <c r="C836" s="166"/>
      <c r="D836" s="166"/>
      <c r="E836" s="166"/>
      <c r="F836" s="166"/>
      <c r="G836" s="166"/>
      <c r="H836" s="166"/>
      <c r="I836" s="166"/>
      <c r="J836" s="166"/>
      <c r="K836" s="166"/>
      <c r="L836" s="166"/>
      <c r="M836" s="166"/>
    </row>
    <row r="837" ht="13.65" customHeight="1">
      <c r="A837" s="166"/>
      <c r="B837" s="166"/>
      <c r="C837" s="166"/>
      <c r="D837" s="166"/>
      <c r="E837" s="166"/>
      <c r="F837" s="166"/>
      <c r="G837" s="166"/>
      <c r="H837" s="166"/>
      <c r="I837" s="166"/>
      <c r="J837" s="166"/>
      <c r="K837" s="166"/>
      <c r="L837" s="166"/>
      <c r="M837" s="166"/>
    </row>
    <row r="838" ht="13.65" customHeight="1">
      <c r="A838" s="166"/>
      <c r="B838" s="166"/>
      <c r="C838" s="166"/>
      <c r="D838" s="166"/>
      <c r="E838" s="166"/>
      <c r="F838" s="166"/>
      <c r="G838" s="166"/>
      <c r="H838" s="166"/>
      <c r="I838" s="166"/>
      <c r="J838" s="166"/>
      <c r="K838" s="166"/>
      <c r="L838" s="166"/>
      <c r="M838" s="166"/>
    </row>
    <row r="839" ht="13.65" customHeight="1">
      <c r="A839" s="166"/>
      <c r="B839" s="166"/>
      <c r="C839" s="166"/>
      <c r="D839" s="166"/>
      <c r="E839" s="166"/>
      <c r="F839" s="166"/>
      <c r="G839" s="166"/>
      <c r="H839" s="166"/>
      <c r="I839" s="166"/>
      <c r="J839" s="166"/>
      <c r="K839" s="166"/>
      <c r="L839" s="166"/>
      <c r="M839" s="166"/>
    </row>
    <row r="840" ht="13.65" customHeight="1">
      <c r="A840" s="166"/>
      <c r="B840" s="166"/>
      <c r="C840" s="166"/>
      <c r="D840" s="166"/>
      <c r="E840" s="166"/>
      <c r="F840" s="166"/>
      <c r="G840" s="166"/>
      <c r="H840" s="166"/>
      <c r="I840" s="166"/>
      <c r="J840" s="166"/>
      <c r="K840" s="166"/>
      <c r="L840" s="166"/>
      <c r="M840" s="166"/>
    </row>
    <row r="841" ht="13.65" customHeight="1">
      <c r="A841" s="166"/>
      <c r="B841" s="166"/>
      <c r="C841" s="166"/>
      <c r="D841" s="166"/>
      <c r="E841" s="166"/>
      <c r="F841" s="166"/>
      <c r="G841" s="166"/>
      <c r="H841" s="166"/>
      <c r="I841" s="166"/>
      <c r="J841" s="166"/>
      <c r="K841" s="166"/>
      <c r="L841" s="166"/>
      <c r="M841" s="166"/>
    </row>
    <row r="842" ht="13.65" customHeight="1">
      <c r="A842" s="166"/>
      <c r="B842" s="166"/>
      <c r="C842" s="166"/>
      <c r="D842" s="166"/>
      <c r="E842" s="166"/>
      <c r="F842" s="166"/>
      <c r="G842" s="166"/>
      <c r="H842" s="166"/>
      <c r="I842" s="166"/>
      <c r="J842" s="166"/>
      <c r="K842" s="166"/>
      <c r="L842" s="166"/>
      <c r="M842" s="166"/>
    </row>
    <row r="843" ht="13.65" customHeight="1">
      <c r="A843" s="166"/>
      <c r="B843" s="166"/>
      <c r="C843" s="166"/>
      <c r="D843" s="166"/>
      <c r="E843" s="166"/>
      <c r="F843" s="166"/>
      <c r="G843" s="166"/>
      <c r="H843" s="166"/>
      <c r="I843" s="166"/>
      <c r="J843" s="166"/>
      <c r="K843" s="166"/>
      <c r="L843" s="166"/>
      <c r="M843" s="166"/>
    </row>
    <row r="844" ht="13.65" customHeight="1">
      <c r="A844" s="166"/>
      <c r="B844" s="166"/>
      <c r="C844" s="166"/>
      <c r="D844" s="166"/>
      <c r="E844" s="166"/>
      <c r="F844" s="166"/>
      <c r="G844" s="166"/>
      <c r="H844" s="166"/>
      <c r="I844" s="166"/>
      <c r="J844" s="166"/>
      <c r="K844" s="166"/>
      <c r="L844" s="166"/>
      <c r="M844" s="166"/>
    </row>
    <row r="845" ht="13.65" customHeight="1">
      <c r="A845" s="166"/>
      <c r="B845" s="166"/>
      <c r="C845" s="166"/>
      <c r="D845" s="166"/>
      <c r="E845" s="166"/>
      <c r="F845" s="166"/>
      <c r="G845" s="166"/>
      <c r="H845" s="166"/>
      <c r="I845" s="166"/>
      <c r="J845" s="166"/>
      <c r="K845" s="166"/>
      <c r="L845" s="166"/>
      <c r="M845" s="166"/>
    </row>
    <row r="846" ht="13.65" customHeight="1">
      <c r="A846" s="166"/>
      <c r="B846" s="166"/>
      <c r="C846" s="166"/>
      <c r="D846" s="166"/>
      <c r="E846" s="166"/>
      <c r="F846" s="166"/>
      <c r="G846" s="166"/>
      <c r="H846" s="166"/>
      <c r="I846" s="166"/>
      <c r="J846" s="166"/>
      <c r="K846" s="166"/>
      <c r="L846" s="166"/>
      <c r="M846" s="166"/>
    </row>
    <row r="847" ht="13.65" customHeight="1">
      <c r="A847" s="166"/>
      <c r="B847" s="166"/>
      <c r="C847" s="166"/>
      <c r="D847" s="166"/>
      <c r="E847" s="166"/>
      <c r="F847" s="166"/>
      <c r="G847" s="166"/>
      <c r="H847" s="166"/>
      <c r="I847" s="166"/>
      <c r="J847" s="166"/>
      <c r="K847" s="166"/>
      <c r="L847" s="166"/>
      <c r="M847" s="166"/>
    </row>
    <row r="848" ht="13.65" customHeight="1">
      <c r="A848" s="166"/>
      <c r="B848" s="166"/>
      <c r="C848" s="166"/>
      <c r="D848" s="166"/>
      <c r="E848" s="166"/>
      <c r="F848" s="166"/>
      <c r="G848" s="166"/>
      <c r="H848" s="166"/>
      <c r="I848" s="166"/>
      <c r="J848" s="166"/>
      <c r="K848" s="166"/>
      <c r="L848" s="166"/>
      <c r="M848" s="166"/>
    </row>
    <row r="849" ht="13.65" customHeight="1">
      <c r="A849" s="166"/>
      <c r="B849" s="166"/>
      <c r="C849" s="166"/>
      <c r="D849" s="166"/>
      <c r="E849" s="166"/>
      <c r="F849" s="166"/>
      <c r="G849" s="166"/>
      <c r="H849" s="166"/>
      <c r="I849" s="166"/>
      <c r="J849" s="166"/>
      <c r="K849" s="166"/>
      <c r="L849" s="166"/>
      <c r="M849" s="166"/>
    </row>
    <row r="850" ht="13.65" customHeight="1">
      <c r="A850" s="166"/>
      <c r="B850" s="166"/>
      <c r="C850" s="166"/>
      <c r="D850" s="166"/>
      <c r="E850" s="166"/>
      <c r="F850" s="166"/>
      <c r="G850" s="166"/>
      <c r="H850" s="166"/>
      <c r="I850" s="166"/>
      <c r="J850" s="166"/>
      <c r="K850" s="166"/>
      <c r="L850" s="166"/>
      <c r="M850" s="166"/>
    </row>
    <row r="851" ht="13.65" customHeight="1">
      <c r="A851" s="166"/>
      <c r="B851" s="166"/>
      <c r="C851" s="166"/>
      <c r="D851" s="166"/>
      <c r="E851" s="166"/>
      <c r="F851" s="166"/>
      <c r="G851" s="166"/>
      <c r="H851" s="166"/>
      <c r="I851" s="166"/>
      <c r="J851" s="166"/>
      <c r="K851" s="166"/>
      <c r="L851" s="166"/>
      <c r="M851" s="166"/>
    </row>
    <row r="852" ht="13.65" customHeight="1">
      <c r="A852" s="166"/>
      <c r="B852" s="166"/>
      <c r="C852" s="166"/>
      <c r="D852" s="166"/>
      <c r="E852" s="166"/>
      <c r="F852" s="166"/>
      <c r="G852" s="166"/>
      <c r="H852" s="166"/>
      <c r="I852" s="166"/>
      <c r="J852" s="166"/>
      <c r="K852" s="166"/>
      <c r="L852" s="166"/>
      <c r="M852" s="166"/>
    </row>
    <row r="853" ht="13.65" customHeight="1">
      <c r="A853" s="166"/>
      <c r="B853" s="166"/>
      <c r="C853" s="166"/>
      <c r="D853" s="166"/>
      <c r="E853" s="166"/>
      <c r="F853" s="166"/>
      <c r="G853" s="166"/>
      <c r="H853" s="166"/>
      <c r="I853" s="166"/>
      <c r="J853" s="166"/>
      <c r="K853" s="166"/>
      <c r="L853" s="166"/>
      <c r="M853" s="166"/>
    </row>
    <row r="854" ht="13.65" customHeight="1">
      <c r="A854" s="166"/>
      <c r="B854" s="166"/>
      <c r="C854" s="166"/>
      <c r="D854" s="166"/>
      <c r="E854" s="166"/>
      <c r="F854" s="166"/>
      <c r="G854" s="166"/>
      <c r="H854" s="166"/>
      <c r="I854" s="166"/>
      <c r="J854" s="166"/>
      <c r="K854" s="166"/>
      <c r="L854" s="166"/>
      <c r="M854" s="166"/>
    </row>
    <row r="855" ht="13.65" customHeight="1">
      <c r="A855" s="166"/>
      <c r="B855" s="166"/>
      <c r="C855" s="166"/>
      <c r="D855" s="166"/>
      <c r="E855" s="166"/>
      <c r="F855" s="166"/>
      <c r="G855" s="166"/>
      <c r="H855" s="166"/>
      <c r="I855" s="166"/>
      <c r="J855" s="166"/>
      <c r="K855" s="166"/>
      <c r="L855" s="166"/>
      <c r="M855" s="166"/>
    </row>
    <row r="856" ht="13.65" customHeight="1">
      <c r="A856" s="166"/>
      <c r="B856" s="166"/>
      <c r="C856" s="166"/>
      <c r="D856" s="166"/>
      <c r="E856" s="166"/>
      <c r="F856" s="166"/>
      <c r="G856" s="166"/>
      <c r="H856" s="166"/>
      <c r="I856" s="166"/>
      <c r="J856" s="166"/>
      <c r="K856" s="166"/>
      <c r="L856" s="166"/>
      <c r="M856" s="166"/>
    </row>
    <row r="857" ht="13.65" customHeight="1">
      <c r="A857" s="166"/>
      <c r="B857" s="166"/>
      <c r="C857" s="166"/>
      <c r="D857" s="166"/>
      <c r="E857" s="166"/>
      <c r="F857" s="166"/>
      <c r="G857" s="166"/>
      <c r="H857" s="166"/>
      <c r="I857" s="166"/>
      <c r="J857" s="166"/>
      <c r="K857" s="166"/>
      <c r="L857" s="166"/>
      <c r="M857" s="166"/>
    </row>
    <row r="858" ht="13.65" customHeight="1">
      <c r="A858" s="166"/>
      <c r="B858" s="166"/>
      <c r="C858" s="166"/>
      <c r="D858" s="166"/>
      <c r="E858" s="166"/>
      <c r="F858" s="166"/>
      <c r="G858" s="166"/>
      <c r="H858" s="166"/>
      <c r="I858" s="166"/>
      <c r="J858" s="166"/>
      <c r="K858" s="166"/>
      <c r="L858" s="166"/>
      <c r="M858" s="166"/>
    </row>
    <row r="859" ht="13.65" customHeight="1">
      <c r="A859" s="166"/>
      <c r="B859" s="166"/>
      <c r="C859" s="166"/>
      <c r="D859" s="166"/>
      <c r="E859" s="166"/>
      <c r="F859" s="166"/>
      <c r="G859" s="166"/>
      <c r="H859" s="166"/>
      <c r="I859" s="166"/>
      <c r="J859" s="166"/>
      <c r="K859" s="166"/>
      <c r="L859" s="166"/>
      <c r="M859" s="166"/>
    </row>
    <row r="860" ht="13.65" customHeight="1">
      <c r="A860" s="166"/>
      <c r="B860" s="166"/>
      <c r="C860" s="166"/>
      <c r="D860" s="166"/>
      <c r="E860" s="166"/>
      <c r="F860" s="166"/>
      <c r="G860" s="166"/>
      <c r="H860" s="166"/>
      <c r="I860" s="166"/>
      <c r="J860" s="166"/>
      <c r="K860" s="166"/>
      <c r="L860" s="166"/>
      <c r="M860" s="166"/>
    </row>
    <row r="861" ht="13.65" customHeight="1">
      <c r="A861" s="166"/>
      <c r="B861" s="166"/>
      <c r="C861" s="166"/>
      <c r="D861" s="166"/>
      <c r="E861" s="166"/>
      <c r="F861" s="166"/>
      <c r="G861" s="166"/>
      <c r="H861" s="166"/>
      <c r="I861" s="166"/>
      <c r="J861" s="166"/>
      <c r="K861" s="166"/>
      <c r="L861" s="166"/>
      <c r="M861" s="166"/>
    </row>
    <row r="862" ht="13.65" customHeight="1">
      <c r="A862" s="166"/>
      <c r="B862" s="166"/>
      <c r="C862" s="166"/>
      <c r="D862" s="166"/>
      <c r="E862" s="166"/>
      <c r="F862" s="166"/>
      <c r="G862" s="166"/>
      <c r="H862" s="166"/>
      <c r="I862" s="166"/>
      <c r="J862" s="166"/>
      <c r="K862" s="166"/>
      <c r="L862" s="166"/>
      <c r="M862" s="166"/>
    </row>
    <row r="863" ht="13.65" customHeight="1">
      <c r="A863" s="166"/>
      <c r="B863" s="166"/>
      <c r="C863" s="166"/>
      <c r="D863" s="166"/>
      <c r="E863" s="166"/>
      <c r="F863" s="166"/>
      <c r="G863" s="166"/>
      <c r="H863" s="166"/>
      <c r="I863" s="166"/>
      <c r="J863" s="166"/>
      <c r="K863" s="166"/>
      <c r="L863" s="166"/>
      <c r="M863" s="166"/>
    </row>
    <row r="864" ht="13.65" customHeight="1">
      <c r="A864" s="166"/>
      <c r="B864" s="166"/>
      <c r="C864" s="166"/>
      <c r="D864" s="166"/>
      <c r="E864" s="166"/>
      <c r="F864" s="166"/>
      <c r="G864" s="166"/>
      <c r="H864" s="166"/>
      <c r="I864" s="166"/>
      <c r="J864" s="166"/>
      <c r="K864" s="166"/>
      <c r="L864" s="166"/>
      <c r="M864" s="166"/>
    </row>
    <row r="865" ht="13.65" customHeight="1">
      <c r="A865" s="166"/>
      <c r="B865" s="166"/>
      <c r="C865" s="166"/>
      <c r="D865" s="166"/>
      <c r="E865" s="166"/>
      <c r="F865" s="166"/>
      <c r="G865" s="166"/>
      <c r="H865" s="166"/>
      <c r="I865" s="166"/>
      <c r="J865" s="166"/>
      <c r="K865" s="166"/>
      <c r="L865" s="166"/>
      <c r="M865" s="166"/>
    </row>
    <row r="866" ht="13.65" customHeight="1">
      <c r="A866" s="166"/>
      <c r="B866" s="166"/>
      <c r="C866" s="166"/>
      <c r="D866" s="166"/>
      <c r="E866" s="166"/>
      <c r="F866" s="166"/>
      <c r="G866" s="166"/>
      <c r="H866" s="166"/>
      <c r="I866" s="166"/>
      <c r="J866" s="166"/>
      <c r="K866" s="166"/>
      <c r="L866" s="166"/>
      <c r="M866" s="166"/>
    </row>
    <row r="867" ht="13.65" customHeight="1">
      <c r="A867" s="166"/>
      <c r="B867" s="166"/>
      <c r="C867" s="166"/>
      <c r="D867" s="166"/>
      <c r="E867" s="166"/>
      <c r="F867" s="166"/>
      <c r="G867" s="166"/>
      <c r="H867" s="166"/>
      <c r="I867" s="166"/>
      <c r="J867" s="166"/>
      <c r="K867" s="166"/>
      <c r="L867" s="166"/>
      <c r="M867" s="166"/>
    </row>
    <row r="868" ht="13.65" customHeight="1">
      <c r="A868" s="166"/>
      <c r="B868" s="166"/>
      <c r="C868" s="166"/>
      <c r="D868" s="166"/>
      <c r="E868" s="166"/>
      <c r="F868" s="166"/>
      <c r="G868" s="166"/>
      <c r="H868" s="166"/>
      <c r="I868" s="166"/>
      <c r="J868" s="166"/>
      <c r="K868" s="166"/>
      <c r="L868" s="166"/>
      <c r="M868" s="166"/>
    </row>
    <row r="869" ht="13.65" customHeight="1">
      <c r="A869" s="166"/>
      <c r="B869" s="166"/>
      <c r="C869" s="166"/>
      <c r="D869" s="166"/>
      <c r="E869" s="166"/>
      <c r="F869" s="166"/>
      <c r="G869" s="166"/>
      <c r="H869" s="166"/>
      <c r="I869" s="166"/>
      <c r="J869" s="166"/>
      <c r="K869" s="166"/>
      <c r="L869" s="166"/>
      <c r="M869" s="166"/>
    </row>
    <row r="870" ht="13.65" customHeight="1">
      <c r="A870" s="166"/>
      <c r="B870" s="166"/>
      <c r="C870" s="166"/>
      <c r="D870" s="166"/>
      <c r="E870" s="166"/>
      <c r="F870" s="166"/>
      <c r="G870" s="166"/>
      <c r="H870" s="166"/>
      <c r="I870" s="166"/>
      <c r="J870" s="166"/>
      <c r="K870" s="166"/>
      <c r="L870" s="166"/>
      <c r="M870" s="166"/>
    </row>
    <row r="871" ht="13.65" customHeight="1">
      <c r="A871" s="166"/>
      <c r="B871" s="166"/>
      <c r="C871" s="166"/>
      <c r="D871" s="166"/>
      <c r="E871" s="166"/>
      <c r="F871" s="166"/>
      <c r="G871" s="166"/>
      <c r="H871" s="166"/>
      <c r="I871" s="166"/>
      <c r="J871" s="166"/>
      <c r="K871" s="166"/>
      <c r="L871" s="166"/>
      <c r="M871" s="166"/>
    </row>
    <row r="872" ht="13.65" customHeight="1">
      <c r="A872" s="166"/>
      <c r="B872" s="166"/>
      <c r="C872" s="166"/>
      <c r="D872" s="166"/>
      <c r="E872" s="166"/>
      <c r="F872" s="166"/>
      <c r="G872" s="166"/>
      <c r="H872" s="166"/>
      <c r="I872" s="166"/>
      <c r="J872" s="166"/>
      <c r="K872" s="166"/>
      <c r="L872" s="166"/>
      <c r="M872" s="166"/>
    </row>
    <row r="873" ht="13.65" customHeight="1">
      <c r="A873" s="166"/>
      <c r="B873" s="166"/>
      <c r="C873" s="166"/>
      <c r="D873" s="166"/>
      <c r="E873" s="166"/>
      <c r="F873" s="166"/>
      <c r="G873" s="166"/>
      <c r="H873" s="166"/>
      <c r="I873" s="166"/>
      <c r="J873" s="166"/>
      <c r="K873" s="166"/>
      <c r="L873" s="166"/>
      <c r="M873" s="166"/>
    </row>
    <row r="874" ht="13.65" customHeight="1">
      <c r="A874" s="166"/>
      <c r="B874" s="166"/>
      <c r="C874" s="166"/>
      <c r="D874" s="166"/>
      <c r="E874" s="166"/>
      <c r="F874" s="166"/>
      <c r="G874" s="166"/>
      <c r="H874" s="166"/>
      <c r="I874" s="166"/>
      <c r="J874" s="166"/>
      <c r="K874" s="166"/>
      <c r="L874" s="166"/>
      <c r="M874" s="166"/>
    </row>
    <row r="875" ht="13.65" customHeight="1">
      <c r="A875" s="166"/>
      <c r="B875" s="166"/>
      <c r="C875" s="166"/>
      <c r="D875" s="166"/>
      <c r="E875" s="166"/>
      <c r="F875" s="166"/>
      <c r="G875" s="166"/>
      <c r="H875" s="166"/>
      <c r="I875" s="166"/>
      <c r="J875" s="166"/>
      <c r="K875" s="166"/>
      <c r="L875" s="166"/>
      <c r="M875" s="166"/>
    </row>
    <row r="876" ht="13.65" customHeight="1">
      <c r="A876" s="166"/>
      <c r="B876" s="166"/>
      <c r="C876" s="166"/>
      <c r="D876" s="166"/>
      <c r="E876" s="166"/>
      <c r="F876" s="166"/>
      <c r="G876" s="166"/>
      <c r="H876" s="166"/>
      <c r="I876" s="166"/>
      <c r="J876" s="166"/>
      <c r="K876" s="166"/>
      <c r="L876" s="166"/>
      <c r="M876" s="166"/>
    </row>
    <row r="877" ht="13.65" customHeight="1">
      <c r="A877" s="166"/>
      <c r="B877" s="166"/>
      <c r="C877" s="166"/>
      <c r="D877" s="166"/>
      <c r="E877" s="166"/>
      <c r="F877" s="166"/>
      <c r="G877" s="166"/>
      <c r="H877" s="166"/>
      <c r="I877" s="166"/>
      <c r="J877" s="166"/>
      <c r="K877" s="166"/>
      <c r="L877" s="166"/>
      <c r="M877" s="166"/>
    </row>
    <row r="878" ht="13.65" customHeight="1">
      <c r="A878" s="166"/>
      <c r="B878" s="166"/>
      <c r="C878" s="166"/>
      <c r="D878" s="166"/>
      <c r="E878" s="166"/>
      <c r="F878" s="166"/>
      <c r="G878" s="166"/>
      <c r="H878" s="166"/>
      <c r="I878" s="166"/>
      <c r="J878" s="166"/>
      <c r="K878" s="166"/>
      <c r="L878" s="166"/>
      <c r="M878" s="166"/>
    </row>
    <row r="879" ht="13.65" customHeight="1">
      <c r="A879" s="166"/>
      <c r="B879" s="166"/>
      <c r="C879" s="166"/>
      <c r="D879" s="166"/>
      <c r="E879" s="166"/>
      <c r="F879" s="166"/>
      <c r="G879" s="166"/>
      <c r="H879" s="166"/>
      <c r="I879" s="166"/>
      <c r="J879" s="166"/>
      <c r="K879" s="166"/>
      <c r="L879" s="166"/>
      <c r="M879" s="166"/>
    </row>
    <row r="880" ht="13.65" customHeight="1">
      <c r="A880" s="166"/>
      <c r="B880" s="166"/>
      <c r="C880" s="166"/>
      <c r="D880" s="166"/>
      <c r="E880" s="166"/>
      <c r="F880" s="166"/>
      <c r="G880" s="166"/>
      <c r="H880" s="166"/>
      <c r="I880" s="166"/>
      <c r="J880" s="166"/>
      <c r="K880" s="166"/>
      <c r="L880" s="166"/>
      <c r="M880" s="166"/>
    </row>
    <row r="881" ht="13.65" customHeight="1">
      <c r="A881" s="166"/>
      <c r="B881" s="166"/>
      <c r="C881" s="166"/>
      <c r="D881" s="166"/>
      <c r="E881" s="166"/>
      <c r="F881" s="166"/>
      <c r="G881" s="166"/>
      <c r="H881" s="166"/>
      <c r="I881" s="166"/>
      <c r="J881" s="166"/>
      <c r="K881" s="166"/>
      <c r="L881" s="166"/>
      <c r="M881" s="166"/>
    </row>
    <row r="882" ht="13.65" customHeight="1">
      <c r="A882" s="166"/>
      <c r="B882" s="166"/>
      <c r="C882" s="166"/>
      <c r="D882" s="166"/>
      <c r="E882" s="166"/>
      <c r="F882" s="166"/>
      <c r="G882" s="166"/>
      <c r="H882" s="166"/>
      <c r="I882" s="166"/>
      <c r="J882" s="166"/>
      <c r="K882" s="166"/>
      <c r="L882" s="166"/>
      <c r="M882" s="166"/>
    </row>
    <row r="883" ht="13.65" customHeight="1">
      <c r="A883" s="166"/>
      <c r="B883" s="166"/>
      <c r="C883" s="166"/>
      <c r="D883" s="166"/>
      <c r="E883" s="166"/>
      <c r="F883" s="166"/>
      <c r="G883" s="166"/>
      <c r="H883" s="166"/>
      <c r="I883" s="166"/>
      <c r="J883" s="166"/>
      <c r="K883" s="166"/>
      <c r="L883" s="166"/>
      <c r="M883" s="166"/>
    </row>
    <row r="884" ht="13.65" customHeight="1">
      <c r="A884" s="166"/>
      <c r="B884" s="166"/>
      <c r="C884" s="166"/>
      <c r="D884" s="166"/>
      <c r="E884" s="166"/>
      <c r="F884" s="166"/>
      <c r="G884" s="166"/>
      <c r="H884" s="166"/>
      <c r="I884" s="166"/>
      <c r="J884" s="166"/>
      <c r="K884" s="166"/>
      <c r="L884" s="166"/>
      <c r="M884" s="166"/>
    </row>
    <row r="885" ht="13.65" customHeight="1">
      <c r="A885" s="166"/>
      <c r="B885" s="166"/>
      <c r="C885" s="166"/>
      <c r="D885" s="166"/>
      <c r="E885" s="166"/>
      <c r="F885" s="166"/>
      <c r="G885" s="166"/>
      <c r="H885" s="166"/>
      <c r="I885" s="166"/>
      <c r="J885" s="166"/>
      <c r="K885" s="166"/>
      <c r="L885" s="166"/>
      <c r="M885" s="166"/>
    </row>
    <row r="886" ht="13.65" customHeight="1">
      <c r="A886" s="166"/>
      <c r="B886" s="166"/>
      <c r="C886" s="166"/>
      <c r="D886" s="166"/>
      <c r="E886" s="166"/>
      <c r="F886" s="166"/>
      <c r="G886" s="166"/>
      <c r="H886" s="166"/>
      <c r="I886" s="166"/>
      <c r="J886" s="166"/>
      <c r="K886" s="166"/>
      <c r="L886" s="166"/>
      <c r="M886" s="166"/>
    </row>
    <row r="887" ht="13.65" customHeight="1">
      <c r="A887" s="166"/>
      <c r="B887" s="166"/>
      <c r="C887" s="166"/>
      <c r="D887" s="166"/>
      <c r="E887" s="166"/>
      <c r="F887" s="166"/>
      <c r="G887" s="166"/>
      <c r="H887" s="166"/>
      <c r="I887" s="166"/>
      <c r="J887" s="166"/>
      <c r="K887" s="166"/>
      <c r="L887" s="166"/>
      <c r="M887" s="166"/>
    </row>
    <row r="888" ht="13.65" customHeight="1">
      <c r="A888" s="166"/>
      <c r="B888" s="166"/>
      <c r="C888" s="166"/>
      <c r="D888" s="166"/>
      <c r="E888" s="166"/>
      <c r="F888" s="166"/>
      <c r="G888" s="166"/>
      <c r="H888" s="166"/>
      <c r="I888" s="166"/>
      <c r="J888" s="166"/>
      <c r="K888" s="166"/>
      <c r="L888" s="166"/>
      <c r="M888" s="166"/>
    </row>
    <row r="889" ht="13.65" customHeight="1">
      <c r="A889" s="166"/>
      <c r="B889" s="166"/>
      <c r="C889" s="166"/>
      <c r="D889" s="166"/>
      <c r="E889" s="166"/>
      <c r="F889" s="166"/>
      <c r="G889" s="166"/>
      <c r="H889" s="166"/>
      <c r="I889" s="166"/>
      <c r="J889" s="166"/>
      <c r="K889" s="166"/>
      <c r="L889" s="166"/>
      <c r="M889" s="166"/>
    </row>
    <row r="890" ht="13.65" customHeight="1">
      <c r="A890" s="166"/>
      <c r="B890" s="166"/>
      <c r="C890" s="166"/>
      <c r="D890" s="166"/>
      <c r="E890" s="166"/>
      <c r="F890" s="166"/>
      <c r="G890" s="166"/>
      <c r="H890" s="166"/>
      <c r="I890" s="166"/>
      <c r="J890" s="166"/>
      <c r="K890" s="166"/>
      <c r="L890" s="166"/>
      <c r="M890" s="166"/>
    </row>
    <row r="891" ht="13.65" customHeight="1">
      <c r="A891" s="166"/>
      <c r="B891" s="166"/>
      <c r="C891" s="166"/>
      <c r="D891" s="166"/>
      <c r="E891" s="166"/>
      <c r="F891" s="166"/>
      <c r="G891" s="166"/>
      <c r="H891" s="166"/>
      <c r="I891" s="166"/>
      <c r="J891" s="166"/>
      <c r="K891" s="166"/>
      <c r="L891" s="166"/>
      <c r="M891" s="166"/>
    </row>
    <row r="892" ht="13.65" customHeight="1">
      <c r="A892" s="166"/>
      <c r="B892" s="166"/>
      <c r="C892" s="166"/>
      <c r="D892" s="166"/>
      <c r="E892" s="166"/>
      <c r="F892" s="166"/>
      <c r="G892" s="166"/>
      <c r="H892" s="166"/>
      <c r="I892" s="166"/>
      <c r="J892" s="166"/>
      <c r="K892" s="166"/>
      <c r="L892" s="166"/>
      <c r="M892" s="166"/>
    </row>
    <row r="893" ht="13.65" customHeight="1">
      <c r="A893" s="166"/>
      <c r="B893" s="166"/>
      <c r="C893" s="166"/>
      <c r="D893" s="166"/>
      <c r="E893" s="166"/>
      <c r="F893" s="166"/>
      <c r="G893" s="166"/>
      <c r="H893" s="166"/>
      <c r="I893" s="166"/>
      <c r="J893" s="166"/>
      <c r="K893" s="166"/>
      <c r="L893" s="166"/>
      <c r="M893" s="166"/>
    </row>
    <row r="894" ht="13.65" customHeight="1">
      <c r="A894" s="166"/>
      <c r="B894" s="166"/>
      <c r="C894" s="166"/>
      <c r="D894" s="166"/>
      <c r="E894" s="166"/>
      <c r="F894" s="166"/>
      <c r="G894" s="166"/>
      <c r="H894" s="166"/>
      <c r="I894" s="166"/>
      <c r="J894" s="166"/>
      <c r="K894" s="166"/>
      <c r="L894" s="166"/>
      <c r="M894" s="166"/>
    </row>
    <row r="895" ht="13.65" customHeight="1">
      <c r="A895" s="166"/>
      <c r="B895" s="166"/>
      <c r="C895" s="166"/>
      <c r="D895" s="166"/>
      <c r="E895" s="166"/>
      <c r="F895" s="166"/>
      <c r="G895" s="166"/>
      <c r="H895" s="166"/>
      <c r="I895" s="166"/>
      <c r="J895" s="166"/>
      <c r="K895" s="166"/>
      <c r="L895" s="166"/>
      <c r="M895" s="166"/>
    </row>
    <row r="896" ht="13.65" customHeight="1">
      <c r="A896" s="166"/>
      <c r="B896" s="166"/>
      <c r="C896" s="166"/>
      <c r="D896" s="166"/>
      <c r="E896" s="166"/>
      <c r="F896" s="166"/>
      <c r="G896" s="166"/>
      <c r="H896" s="166"/>
      <c r="I896" s="166"/>
      <c r="J896" s="166"/>
      <c r="K896" s="166"/>
      <c r="L896" s="166"/>
      <c r="M896" s="166"/>
    </row>
    <row r="897" ht="13.65" customHeight="1">
      <c r="A897" s="166"/>
      <c r="B897" s="166"/>
      <c r="C897" s="166"/>
      <c r="D897" s="166"/>
      <c r="E897" s="166"/>
      <c r="F897" s="166"/>
      <c r="G897" s="166"/>
      <c r="H897" s="166"/>
      <c r="I897" s="166"/>
      <c r="J897" s="166"/>
      <c r="K897" s="166"/>
      <c r="L897" s="166"/>
      <c r="M897" s="166"/>
    </row>
    <row r="898" ht="13.65" customHeight="1">
      <c r="A898" s="166"/>
      <c r="B898" s="166"/>
      <c r="C898" s="166"/>
      <c r="D898" s="166"/>
      <c r="E898" s="166"/>
      <c r="F898" s="166"/>
      <c r="G898" s="166"/>
      <c r="H898" s="166"/>
      <c r="I898" s="166"/>
      <c r="J898" s="166"/>
      <c r="K898" s="166"/>
      <c r="L898" s="166"/>
      <c r="M898" s="166"/>
    </row>
    <row r="899" ht="13.65" customHeight="1">
      <c r="A899" s="166"/>
      <c r="B899" s="166"/>
      <c r="C899" s="166"/>
      <c r="D899" s="166"/>
      <c r="E899" s="166"/>
      <c r="F899" s="166"/>
      <c r="G899" s="166"/>
      <c r="H899" s="166"/>
      <c r="I899" s="166"/>
      <c r="J899" s="166"/>
      <c r="K899" s="166"/>
      <c r="L899" s="166"/>
      <c r="M899" s="166"/>
    </row>
    <row r="900" ht="13.65" customHeight="1">
      <c r="A900" s="166"/>
      <c r="B900" s="166"/>
      <c r="C900" s="166"/>
      <c r="D900" s="166"/>
      <c r="E900" s="166"/>
      <c r="F900" s="166"/>
      <c r="G900" s="166"/>
      <c r="H900" s="166"/>
      <c r="I900" s="166"/>
      <c r="J900" s="166"/>
      <c r="K900" s="166"/>
      <c r="L900" s="166"/>
      <c r="M900" s="16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N900"/>
  <sheetViews>
    <sheetView workbookViewId="0" showGridLines="0" defaultGridColor="1"/>
  </sheetViews>
  <sheetFormatPr defaultColWidth="8.83333" defaultRowHeight="13.2" customHeight="1" outlineLevelRow="0" outlineLevelCol="0"/>
  <cols>
    <col min="1" max="1" width="6" style="183" customWidth="1"/>
    <col min="2" max="2" width="6.5" style="183" customWidth="1"/>
    <col min="3" max="3" width="20.3516" style="183" customWidth="1"/>
    <col min="4" max="4" width="21.5" style="183" customWidth="1"/>
    <col min="5" max="5" width="10.1719" style="183" customWidth="1"/>
    <col min="6" max="14" width="8.85156" style="183" customWidth="1"/>
    <col min="15" max="256" width="8.85156" style="183" customWidth="1"/>
  </cols>
  <sheetData>
    <row r="1" ht="13.65" customHeight="1">
      <c r="A1" s="184">
        <v>3068</v>
      </c>
      <c r="B1" s="185"/>
      <c r="C1" s="172"/>
      <c r="D1" s="166"/>
      <c r="E1" s="172"/>
      <c r="F1" s="172"/>
      <c r="G1" s="172"/>
      <c r="H1" s="172"/>
      <c r="I1" s="172"/>
      <c r="J1" s="172"/>
      <c r="K1" s="172"/>
      <c r="L1" s="172"/>
      <c r="M1" s="172"/>
      <c r="N1" s="172"/>
    </row>
    <row r="2" ht="13.65" customHeight="1">
      <c r="A2" s="155">
        <v>5747</v>
      </c>
      <c r="B2" s="185"/>
      <c r="C2" s="172"/>
      <c r="D2" s="166"/>
      <c r="E2" s="172"/>
      <c r="F2" s="172"/>
      <c r="G2" s="172"/>
      <c r="H2" s="172"/>
      <c r="I2" s="172"/>
      <c r="J2" s="172"/>
      <c r="K2" s="172"/>
      <c r="L2" s="172"/>
      <c r="M2" s="172"/>
      <c r="N2" s="172"/>
    </row>
    <row r="3" ht="13.65" customHeight="1">
      <c r="A3" s="155">
        <v>8442</v>
      </c>
      <c r="B3" s="185"/>
      <c r="C3" s="172"/>
      <c r="D3" s="166"/>
      <c r="E3" s="172"/>
      <c r="F3" s="186"/>
      <c r="G3" s="172"/>
      <c r="H3" s="172"/>
      <c r="I3" s="172"/>
      <c r="J3" s="172"/>
      <c r="K3" s="172"/>
      <c r="L3" s="172"/>
      <c r="M3" s="172"/>
      <c r="N3" s="172"/>
    </row>
    <row r="4" ht="13.65" customHeight="1">
      <c r="A4" s="155">
        <v>9415</v>
      </c>
      <c r="B4" s="185"/>
      <c r="C4" s="172"/>
      <c r="D4" s="166"/>
      <c r="E4" s="172"/>
      <c r="F4" s="172"/>
      <c r="G4" s="172"/>
      <c r="H4" s="172"/>
      <c r="I4" s="172"/>
      <c r="J4" s="175"/>
      <c r="K4" s="175"/>
      <c r="L4" s="175"/>
      <c r="M4" s="172"/>
      <c r="N4" s="172"/>
    </row>
    <row r="5" ht="13.65" customHeight="1">
      <c r="A5" s="155">
        <v>15501</v>
      </c>
      <c r="B5" s="185"/>
      <c r="C5" s="172"/>
      <c r="D5" s="166"/>
      <c r="E5" s="172"/>
      <c r="F5" s="172"/>
      <c r="G5" s="172"/>
      <c r="H5" s="172"/>
      <c r="I5" s="172"/>
      <c r="J5" s="175"/>
      <c r="K5" s="175"/>
      <c r="L5" s="175"/>
      <c r="M5" s="172"/>
      <c r="N5" s="172"/>
    </row>
    <row r="6" ht="13.65" customHeight="1">
      <c r="A6" s="155">
        <v>16182</v>
      </c>
      <c r="B6" s="185"/>
      <c r="C6" s="172"/>
      <c r="D6" s="166"/>
      <c r="E6" s="172"/>
      <c r="F6" s="172"/>
      <c r="G6" s="172"/>
      <c r="H6" s="172"/>
      <c r="I6" s="172"/>
      <c r="J6" s="175"/>
      <c r="K6" s="175"/>
      <c r="L6" s="175"/>
      <c r="M6" s="172"/>
      <c r="N6" s="172"/>
    </row>
    <row r="7" ht="13.65" customHeight="1">
      <c r="A7" s="155">
        <v>714</v>
      </c>
      <c r="B7" s="185"/>
      <c r="C7" s="172"/>
      <c r="D7" s="166"/>
      <c r="E7" s="172"/>
      <c r="F7" s="172"/>
      <c r="G7" s="172"/>
      <c r="H7" s="172"/>
      <c r="I7" s="172"/>
      <c r="J7" s="175"/>
      <c r="K7" s="175"/>
      <c r="L7" s="175"/>
      <c r="M7" s="172"/>
      <c r="N7" s="172"/>
    </row>
    <row r="8" ht="13.65" customHeight="1">
      <c r="A8" s="155">
        <v>1437</v>
      </c>
      <c r="B8" s="185"/>
      <c r="C8" s="172"/>
      <c r="D8" s="166"/>
      <c r="E8" s="172"/>
      <c r="F8" s="172"/>
      <c r="G8" s="172"/>
      <c r="H8" s="172"/>
      <c r="I8" s="172"/>
      <c r="J8" s="172"/>
      <c r="K8" s="172"/>
      <c r="L8" s="172"/>
      <c r="M8" s="172"/>
      <c r="N8" s="172"/>
    </row>
    <row r="9" ht="13.65" customHeight="1">
      <c r="A9" s="155">
        <v>2925</v>
      </c>
      <c r="B9" s="185"/>
      <c r="C9" s="172"/>
      <c r="D9" s="166"/>
      <c r="E9" s="172"/>
      <c r="F9" s="172"/>
      <c r="G9" s="172"/>
      <c r="H9" s="172"/>
      <c r="I9" s="172"/>
      <c r="J9" s="172"/>
      <c r="K9" s="172"/>
      <c r="L9" s="172"/>
      <c r="M9" s="172"/>
      <c r="N9" s="172"/>
    </row>
    <row r="10" ht="13.65" customHeight="1">
      <c r="A10" s="155">
        <v>3465</v>
      </c>
      <c r="B10" s="185"/>
      <c r="C10" s="172"/>
      <c r="D10" s="166"/>
      <c r="E10" s="172"/>
      <c r="F10" s="172"/>
      <c r="G10" s="172"/>
      <c r="H10" s="172"/>
      <c r="I10" s="172"/>
      <c r="J10" s="172"/>
      <c r="K10" s="172"/>
      <c r="L10" s="172"/>
      <c r="M10" s="172"/>
      <c r="N10" s="172"/>
    </row>
    <row r="11" ht="13.65" customHeight="1">
      <c r="A11" s="155">
        <v>3729</v>
      </c>
      <c r="B11" s="185"/>
      <c r="C11" s="172"/>
      <c r="D11" s="166"/>
      <c r="E11" s="172"/>
      <c r="F11" s="172"/>
      <c r="G11" s="172"/>
      <c r="H11" s="172"/>
      <c r="I11" s="172"/>
      <c r="J11" s="172"/>
      <c r="K11" s="172"/>
      <c r="L11" s="172"/>
      <c r="M11" s="172"/>
      <c r="N11" s="172"/>
    </row>
    <row r="12" ht="13.65" customHeight="1">
      <c r="A12" s="155">
        <v>3411</v>
      </c>
      <c r="B12" s="185"/>
      <c r="C12" s="172"/>
      <c r="D12" s="166"/>
      <c r="E12" s="172"/>
      <c r="F12" s="172"/>
      <c r="G12" s="172"/>
      <c r="H12" s="172"/>
      <c r="I12" s="172"/>
      <c r="J12" s="172"/>
      <c r="K12" s="172"/>
      <c r="L12" s="172"/>
      <c r="M12" s="172"/>
      <c r="N12" s="172"/>
    </row>
    <row r="13" ht="13.65" customHeight="1">
      <c r="A13" s="155">
        <v>4547</v>
      </c>
      <c r="B13" s="185"/>
      <c r="C13" s="172"/>
      <c r="D13" s="166"/>
      <c r="E13" s="172"/>
      <c r="F13" s="172"/>
      <c r="G13" s="172"/>
      <c r="H13" s="172"/>
      <c r="I13" s="172"/>
      <c r="J13" s="172"/>
      <c r="K13" s="172"/>
      <c r="L13" s="172"/>
      <c r="M13" s="172"/>
      <c r="N13" s="172"/>
    </row>
    <row r="14" ht="13.65" customHeight="1">
      <c r="A14" s="155">
        <v>12115</v>
      </c>
      <c r="B14" s="185"/>
      <c r="C14" s="172"/>
      <c r="D14" s="166"/>
      <c r="E14" s="172"/>
      <c r="F14" s="172"/>
      <c r="G14" s="172"/>
      <c r="H14" s="172"/>
      <c r="I14" s="172"/>
      <c r="J14" s="172"/>
      <c r="K14" s="172"/>
      <c r="L14" s="172"/>
      <c r="M14" s="172"/>
      <c r="N14" s="172"/>
    </row>
    <row r="15" ht="13.65" customHeight="1">
      <c r="A15" s="155">
        <v>15676</v>
      </c>
      <c r="B15" s="185"/>
      <c r="C15" s="172"/>
      <c r="D15" s="166"/>
      <c r="E15" s="172"/>
      <c r="F15" s="172"/>
      <c r="G15" s="172"/>
      <c r="H15" s="172"/>
      <c r="I15" s="172"/>
      <c r="J15" s="172"/>
      <c r="K15" s="172"/>
      <c r="L15" s="172"/>
      <c r="M15" s="172"/>
      <c r="N15" s="172"/>
    </row>
    <row r="16" ht="13.65" customHeight="1">
      <c r="A16" s="155">
        <v>7350</v>
      </c>
      <c r="B16" s="185"/>
      <c r="C16" s="172"/>
      <c r="D16" s="166"/>
      <c r="E16" s="172"/>
      <c r="F16" s="172"/>
      <c r="G16" s="172"/>
      <c r="H16" s="172"/>
      <c r="I16" s="172"/>
      <c r="J16" s="172"/>
      <c r="K16" s="172"/>
      <c r="L16" s="172"/>
      <c r="M16" s="172"/>
      <c r="N16" s="172"/>
    </row>
    <row r="17" ht="13.65" customHeight="1">
      <c r="A17" s="155">
        <v>9107</v>
      </c>
      <c r="B17" s="185"/>
      <c r="C17" s="172"/>
      <c r="D17" s="166"/>
      <c r="E17" s="172"/>
      <c r="F17" s="172"/>
      <c r="G17" s="172"/>
      <c r="H17" s="172"/>
      <c r="I17" s="172"/>
      <c r="J17" s="172"/>
      <c r="K17" s="172"/>
      <c r="L17" s="172"/>
      <c r="M17" s="172"/>
      <c r="N17" s="172"/>
    </row>
    <row r="18" ht="13.65" customHeight="1">
      <c r="A18" s="155">
        <v>10057</v>
      </c>
      <c r="B18" s="185"/>
      <c r="C18" s="172"/>
      <c r="D18" s="166"/>
      <c r="E18" s="172"/>
      <c r="F18" s="172"/>
      <c r="G18" s="172"/>
      <c r="H18" s="172"/>
      <c r="I18" s="172"/>
      <c r="J18" s="172"/>
      <c r="K18" s="172"/>
      <c r="L18" s="172"/>
      <c r="M18" s="172"/>
      <c r="N18" s="172"/>
    </row>
    <row r="19" ht="13.65" customHeight="1">
      <c r="A19" s="155">
        <v>15390</v>
      </c>
      <c r="B19" s="185"/>
      <c r="C19" s="172"/>
      <c r="D19" s="166"/>
      <c r="E19" s="172"/>
      <c r="F19" s="172"/>
      <c r="G19" s="172"/>
      <c r="H19" s="172"/>
      <c r="I19" s="172"/>
      <c r="J19" s="172"/>
      <c r="K19" s="172"/>
      <c r="L19" s="172"/>
      <c r="M19" s="172"/>
      <c r="N19" s="172"/>
    </row>
    <row r="20" ht="13.65" customHeight="1">
      <c r="A20" s="155">
        <v>2878</v>
      </c>
      <c r="B20" s="185"/>
      <c r="C20" s="172"/>
      <c r="D20" s="166"/>
      <c r="E20" s="172"/>
      <c r="F20" s="172"/>
      <c r="G20" s="172"/>
      <c r="H20" s="172"/>
      <c r="I20" s="172"/>
      <c r="J20" s="172"/>
      <c r="K20" s="172"/>
      <c r="L20" s="172"/>
      <c r="M20" s="172"/>
      <c r="N20" s="172"/>
    </row>
    <row r="21" ht="13.65" customHeight="1">
      <c r="A21" s="155">
        <v>3246</v>
      </c>
      <c r="B21" s="185"/>
      <c r="C21" s="172"/>
      <c r="D21" s="166"/>
      <c r="E21" s="172"/>
      <c r="F21" s="172"/>
      <c r="G21" s="172"/>
      <c r="H21" s="172"/>
      <c r="I21" s="172"/>
      <c r="J21" s="172"/>
      <c r="K21" s="172"/>
      <c r="L21" s="172"/>
      <c r="M21" s="172"/>
      <c r="N21" s="172"/>
    </row>
    <row r="22" ht="13.65" customHeight="1">
      <c r="A22" s="155">
        <v>3854</v>
      </c>
      <c r="B22" s="185"/>
      <c r="C22" s="172"/>
      <c r="D22" s="166"/>
      <c r="E22" s="172"/>
      <c r="F22" s="172"/>
      <c r="G22" s="172"/>
      <c r="H22" s="172"/>
      <c r="I22" s="172"/>
      <c r="J22" s="172"/>
      <c r="K22" s="172"/>
      <c r="L22" s="172"/>
      <c r="M22" s="172"/>
      <c r="N22" s="172"/>
    </row>
    <row r="23" ht="13.65" customHeight="1">
      <c r="A23" s="155">
        <v>9007</v>
      </c>
      <c r="B23" s="185"/>
      <c r="C23" s="172"/>
      <c r="D23" s="166"/>
      <c r="E23" s="172"/>
      <c r="F23" s="172"/>
      <c r="G23" s="172"/>
      <c r="H23" s="172"/>
      <c r="I23" s="172"/>
      <c r="J23" s="172"/>
      <c r="K23" s="172"/>
      <c r="L23" s="172"/>
      <c r="M23" s="172"/>
      <c r="N23" s="172"/>
    </row>
    <row r="24" ht="13.65" customHeight="1">
      <c r="A24" s="155">
        <v>9347</v>
      </c>
      <c r="B24" s="185"/>
      <c r="C24" s="172"/>
      <c r="D24" s="166"/>
      <c r="E24" s="172"/>
      <c r="F24" s="172"/>
      <c r="G24" s="172"/>
      <c r="H24" s="172"/>
      <c r="I24" s="172"/>
      <c r="J24" s="172"/>
      <c r="K24" s="172"/>
      <c r="L24" s="172"/>
      <c r="M24" s="172"/>
      <c r="N24" s="172"/>
    </row>
    <row r="25" ht="13.65" customHeight="1">
      <c r="A25" s="155">
        <v>3528</v>
      </c>
      <c r="B25" s="187"/>
      <c r="C25" s="188"/>
      <c r="D25" s="166"/>
      <c r="E25" s="172"/>
      <c r="F25" s="172"/>
      <c r="G25" s="172"/>
      <c r="H25" s="172"/>
      <c r="I25" s="172"/>
      <c r="J25" s="172"/>
      <c r="K25" s="172"/>
      <c r="L25" s="172"/>
      <c r="M25" s="172"/>
      <c r="N25" s="172"/>
    </row>
    <row r="26" ht="13.65" customHeight="1">
      <c r="A26" s="155">
        <v>5301</v>
      </c>
      <c r="B26" s="189"/>
      <c r="C26" s="190"/>
      <c r="D26" s="191"/>
      <c r="E26" s="172"/>
      <c r="F26" s="172"/>
      <c r="G26" s="172"/>
      <c r="H26" s="172"/>
      <c r="I26" s="172"/>
      <c r="J26" s="172"/>
      <c r="K26" s="172"/>
      <c r="L26" s="172"/>
      <c r="M26" s="172"/>
      <c r="N26" s="172"/>
    </row>
    <row r="27" ht="13.65" customHeight="1">
      <c r="A27" s="155">
        <v>6746</v>
      </c>
      <c r="B27" s="192"/>
      <c r="C27" s="193"/>
      <c r="D27" s="166"/>
      <c r="E27" s="172"/>
      <c r="F27" s="172"/>
      <c r="G27" s="172"/>
      <c r="H27" s="172"/>
      <c r="I27" s="172"/>
      <c r="J27" s="172"/>
      <c r="K27" s="172"/>
      <c r="L27" s="172"/>
      <c r="M27" s="172"/>
      <c r="N27" s="172"/>
    </row>
    <row r="28" ht="13.65" customHeight="1">
      <c r="A28" s="155">
        <v>13425</v>
      </c>
      <c r="B28" s="185"/>
      <c r="C28" s="172"/>
      <c r="D28" s="166"/>
      <c r="E28" s="172"/>
      <c r="F28" s="172"/>
      <c r="G28" s="172"/>
      <c r="H28" s="172"/>
      <c r="I28" s="172"/>
      <c r="J28" s="172"/>
      <c r="K28" s="172"/>
      <c r="L28" s="172"/>
      <c r="M28" s="172"/>
      <c r="N28" s="172"/>
    </row>
    <row r="29" ht="13.65" customHeight="1">
      <c r="A29" s="155">
        <v>14822</v>
      </c>
      <c r="B29" s="185"/>
      <c r="C29" s="172"/>
      <c r="D29" s="166"/>
      <c r="E29" s="172"/>
      <c r="F29" s="172"/>
      <c r="G29" s="172"/>
      <c r="H29" s="172"/>
      <c r="I29" s="172"/>
      <c r="J29" s="172"/>
      <c r="K29" s="172"/>
      <c r="L29" s="172"/>
      <c r="M29" s="172"/>
      <c r="N29" s="172"/>
    </row>
    <row r="30" ht="13.65" customHeight="1">
      <c r="A30" s="155">
        <v>2436</v>
      </c>
      <c r="B30" s="185"/>
      <c r="C30" s="172"/>
      <c r="D30" s="166"/>
      <c r="E30" s="172"/>
      <c r="F30" s="172"/>
      <c r="G30" s="172"/>
      <c r="H30" s="172"/>
      <c r="I30" s="172"/>
      <c r="J30" s="172"/>
      <c r="K30" s="172"/>
      <c r="L30" s="172"/>
      <c r="M30" s="172"/>
      <c r="N30" s="172"/>
    </row>
    <row r="31" ht="13.65" customHeight="1">
      <c r="A31" s="155">
        <v>3634</v>
      </c>
      <c r="B31" s="185"/>
      <c r="C31" s="172"/>
      <c r="D31" s="166"/>
      <c r="E31" s="172"/>
      <c r="F31" s="172"/>
      <c r="G31" s="172"/>
      <c r="H31" s="172"/>
      <c r="I31" s="172"/>
      <c r="J31" s="172"/>
      <c r="K31" s="172"/>
      <c r="L31" s="172"/>
      <c r="M31" s="172"/>
      <c r="N31" s="172"/>
    </row>
    <row r="32" ht="13.65" customHeight="1">
      <c r="A32" s="155">
        <v>5935</v>
      </c>
      <c r="B32" s="185"/>
      <c r="C32" s="172"/>
      <c r="D32" s="166"/>
      <c r="E32" s="172"/>
      <c r="F32" s="172"/>
      <c r="G32" s="172"/>
      <c r="H32" s="172"/>
      <c r="I32" s="172"/>
      <c r="J32" s="172"/>
      <c r="K32" s="172"/>
      <c r="L32" s="172"/>
      <c r="M32" s="172"/>
      <c r="N32" s="172"/>
    </row>
    <row r="33" ht="13.65" customHeight="1">
      <c r="A33" s="155">
        <v>9623</v>
      </c>
      <c r="B33" s="185"/>
      <c r="C33" s="172"/>
      <c r="D33" s="166"/>
      <c r="E33" s="172"/>
      <c r="F33" s="172"/>
      <c r="G33" s="172"/>
      <c r="H33" s="172"/>
      <c r="I33" s="172"/>
      <c r="J33" s="172"/>
      <c r="K33" s="172"/>
      <c r="L33" s="172"/>
      <c r="M33" s="172"/>
      <c r="N33" s="172"/>
    </row>
    <row r="34" ht="13.65" customHeight="1">
      <c r="A34" s="155">
        <v>1724</v>
      </c>
      <c r="B34" s="185"/>
      <c r="C34" s="172"/>
      <c r="D34" s="166"/>
      <c r="E34" s="172"/>
      <c r="F34" s="172"/>
      <c r="G34" s="172"/>
      <c r="H34" s="172"/>
      <c r="I34" s="172"/>
      <c r="J34" s="172"/>
      <c r="K34" s="172"/>
      <c r="L34" s="172"/>
      <c r="M34" s="172"/>
      <c r="N34" s="172"/>
    </row>
    <row r="35" ht="13.65" customHeight="1">
      <c r="A35" s="155">
        <v>1905</v>
      </c>
      <c r="B35" s="185"/>
      <c r="C35" s="172"/>
      <c r="D35" s="166"/>
      <c r="E35" s="172"/>
      <c r="F35" s="172"/>
      <c r="G35" s="172"/>
      <c r="H35" s="172"/>
      <c r="I35" s="172"/>
      <c r="J35" s="172"/>
      <c r="K35" s="172"/>
      <c r="L35" s="172"/>
      <c r="M35" s="172"/>
      <c r="N35" s="172"/>
    </row>
    <row r="36" ht="13.65" customHeight="1">
      <c r="A36" s="155">
        <v>6357</v>
      </c>
      <c r="B36" s="185"/>
      <c r="C36" s="172"/>
      <c r="D36" s="166"/>
      <c r="E36" s="172"/>
      <c r="F36" s="172"/>
      <c r="G36" s="172"/>
      <c r="H36" s="172"/>
      <c r="I36" s="172"/>
      <c r="J36" s="172"/>
      <c r="K36" s="172"/>
      <c r="L36" s="172"/>
      <c r="M36" s="172"/>
      <c r="N36" s="172"/>
    </row>
    <row r="37" ht="13.65" customHeight="1">
      <c r="A37" s="155">
        <v>6870</v>
      </c>
      <c r="B37" s="185"/>
      <c r="C37" s="172"/>
      <c r="D37" s="166"/>
      <c r="E37" s="172"/>
      <c r="F37" s="172"/>
      <c r="G37" s="172"/>
      <c r="H37" s="172"/>
      <c r="I37" s="172"/>
      <c r="J37" s="172"/>
      <c r="K37" s="172"/>
      <c r="L37" s="172"/>
      <c r="M37" s="172"/>
      <c r="N37" s="172"/>
    </row>
    <row r="38" ht="13.65" customHeight="1">
      <c r="A38" s="155">
        <v>8615</v>
      </c>
      <c r="B38" s="185"/>
      <c r="C38" s="172"/>
      <c r="D38" s="166"/>
      <c r="E38" s="172"/>
      <c r="F38" s="172"/>
      <c r="G38" s="172"/>
      <c r="H38" s="172"/>
      <c r="I38" s="172"/>
      <c r="J38" s="172"/>
      <c r="K38" s="172"/>
      <c r="L38" s="172"/>
      <c r="M38" s="172"/>
      <c r="N38" s="172"/>
    </row>
    <row r="39" ht="13.65" customHeight="1">
      <c r="A39" s="155">
        <v>8703</v>
      </c>
      <c r="B39" s="185"/>
      <c r="C39" s="172"/>
      <c r="D39" s="166"/>
      <c r="E39" s="172"/>
      <c r="F39" s="172"/>
      <c r="G39" s="172"/>
      <c r="H39" s="172"/>
      <c r="I39" s="172"/>
      <c r="J39" s="172"/>
      <c r="K39" s="172"/>
      <c r="L39" s="172"/>
      <c r="M39" s="172"/>
      <c r="N39" s="172"/>
    </row>
    <row r="40" ht="13.65" customHeight="1">
      <c r="A40" s="155">
        <v>4222</v>
      </c>
      <c r="B40" s="185"/>
      <c r="C40" s="172"/>
      <c r="D40" s="166"/>
      <c r="E40" s="172"/>
      <c r="F40" s="172"/>
      <c r="G40" s="172"/>
      <c r="H40" s="172"/>
      <c r="I40" s="172"/>
      <c r="J40" s="172"/>
      <c r="K40" s="172"/>
      <c r="L40" s="172"/>
      <c r="M40" s="172"/>
      <c r="N40" s="172"/>
    </row>
    <row r="41" ht="13.65" customHeight="1">
      <c r="A41" s="155">
        <v>7226</v>
      </c>
      <c r="B41" s="185"/>
      <c r="C41" s="172"/>
      <c r="D41" s="166"/>
      <c r="E41" s="172"/>
      <c r="F41" s="172"/>
      <c r="G41" s="172"/>
      <c r="H41" s="172"/>
      <c r="I41" s="172"/>
      <c r="J41" s="172"/>
      <c r="K41" s="172"/>
      <c r="L41" s="172"/>
      <c r="M41" s="172"/>
      <c r="N41" s="172"/>
    </row>
    <row r="42" ht="13.65" customHeight="1">
      <c r="A42" s="155">
        <v>9384</v>
      </c>
      <c r="B42" s="185"/>
      <c r="C42" s="172"/>
      <c r="D42" s="166"/>
      <c r="E42" s="172"/>
      <c r="F42" s="172"/>
      <c r="G42" s="172"/>
      <c r="H42" s="172"/>
      <c r="I42" s="172"/>
      <c r="J42" s="172"/>
      <c r="K42" s="172"/>
      <c r="L42" s="172"/>
      <c r="M42" s="172"/>
      <c r="N42" s="172"/>
    </row>
    <row r="43" ht="13.65" customHeight="1">
      <c r="A43" s="155">
        <v>15892</v>
      </c>
      <c r="B43" s="185"/>
      <c r="C43" s="172"/>
      <c r="D43" s="166"/>
      <c r="E43" s="172"/>
      <c r="F43" s="172"/>
      <c r="G43" s="172"/>
      <c r="H43" s="172"/>
      <c r="I43" s="172"/>
      <c r="J43" s="172"/>
      <c r="K43" s="172"/>
      <c r="L43" s="172"/>
      <c r="M43" s="172"/>
      <c r="N43" s="172"/>
    </row>
    <row r="44" ht="13.65" customHeight="1">
      <c r="A44" s="155">
        <v>3923</v>
      </c>
      <c r="B44" s="185"/>
      <c r="C44" s="172"/>
      <c r="D44" s="166"/>
      <c r="E44" s="172"/>
      <c r="F44" s="172"/>
      <c r="G44" s="172"/>
      <c r="H44" s="172"/>
      <c r="I44" s="172"/>
      <c r="J44" s="172"/>
      <c r="K44" s="172"/>
      <c r="L44" s="172"/>
      <c r="M44" s="172"/>
      <c r="N44" s="172"/>
    </row>
    <row r="45" ht="13.65" customHeight="1">
      <c r="A45" s="155">
        <v>4508</v>
      </c>
      <c r="B45" s="185"/>
      <c r="C45" s="172"/>
      <c r="D45" s="166"/>
      <c r="E45" s="172"/>
      <c r="F45" s="172"/>
      <c r="G45" s="172"/>
      <c r="H45" s="172"/>
      <c r="I45" s="172"/>
      <c r="J45" s="172"/>
      <c r="K45" s="172"/>
      <c r="L45" s="172"/>
      <c r="M45" s="172"/>
      <c r="N45" s="172"/>
    </row>
    <row r="46" ht="13.65" customHeight="1">
      <c r="A46" s="155">
        <v>4663</v>
      </c>
      <c r="B46" s="194"/>
      <c r="C46" s="172"/>
      <c r="D46" s="166"/>
      <c r="E46" s="172"/>
      <c r="F46" s="172"/>
      <c r="G46" s="172"/>
      <c r="H46" s="172"/>
      <c r="I46" s="172"/>
      <c r="J46" s="172"/>
      <c r="K46" s="172"/>
      <c r="L46" s="172"/>
      <c r="M46" s="172"/>
      <c r="N46" s="172"/>
    </row>
    <row r="47" ht="13.65" customHeight="1">
      <c r="A47" s="155">
        <v>8546</v>
      </c>
      <c r="B47" s="185"/>
      <c r="C47" s="172"/>
      <c r="D47" s="166"/>
      <c r="E47" s="172"/>
      <c r="F47" s="172"/>
      <c r="G47" s="172"/>
      <c r="H47" s="172"/>
      <c r="I47" s="172"/>
      <c r="J47" s="172"/>
      <c r="K47" s="172"/>
      <c r="L47" s="172"/>
      <c r="M47" s="172"/>
      <c r="N47" s="172"/>
    </row>
    <row r="48" ht="13.65" customHeight="1">
      <c r="A48" s="155">
        <v>12686</v>
      </c>
      <c r="B48" s="185"/>
      <c r="C48" s="172"/>
      <c r="D48" s="166"/>
      <c r="E48" s="172"/>
      <c r="F48" s="172"/>
      <c r="G48" s="172"/>
      <c r="H48" s="172"/>
      <c r="I48" s="172"/>
      <c r="J48" s="172"/>
      <c r="K48" s="172"/>
      <c r="L48" s="172"/>
      <c r="M48" s="172"/>
      <c r="N48" s="172"/>
    </row>
    <row r="49" ht="13.65" customHeight="1">
      <c r="A49" s="155">
        <v>2409</v>
      </c>
      <c r="B49" s="185"/>
      <c r="C49" s="172"/>
      <c r="D49" s="166"/>
      <c r="E49" s="172"/>
      <c r="F49" s="172"/>
      <c r="G49" s="172"/>
      <c r="H49" s="172"/>
      <c r="I49" s="172"/>
      <c r="J49" s="172"/>
      <c r="K49" s="172"/>
      <c r="L49" s="172"/>
      <c r="M49" s="172"/>
      <c r="N49" s="172"/>
    </row>
    <row r="50" ht="13.65" customHeight="1">
      <c r="A50" s="155">
        <v>3091</v>
      </c>
      <c r="B50" s="185"/>
      <c r="C50" s="172"/>
      <c r="D50" s="166"/>
      <c r="E50" s="172"/>
      <c r="F50" s="172"/>
      <c r="G50" s="172"/>
      <c r="H50" s="172"/>
      <c r="I50" s="172"/>
      <c r="J50" s="172"/>
      <c r="K50" s="172"/>
      <c r="L50" s="172"/>
      <c r="M50" s="172"/>
      <c r="N50" s="172"/>
    </row>
    <row r="51" ht="13.65" customHeight="1">
      <c r="A51" s="155">
        <v>6369</v>
      </c>
      <c r="B51" s="194"/>
      <c r="C51" s="172"/>
      <c r="D51" s="166"/>
      <c r="E51" s="172"/>
      <c r="F51" s="172"/>
      <c r="G51" s="172"/>
      <c r="H51" s="172"/>
      <c r="I51" s="172"/>
      <c r="J51" s="172"/>
      <c r="K51" s="172"/>
      <c r="L51" s="172"/>
      <c r="M51" s="172"/>
      <c r="N51" s="172"/>
    </row>
    <row r="52" ht="13.65" customHeight="1">
      <c r="A52" s="155">
        <v>9933</v>
      </c>
      <c r="B52" s="185"/>
      <c r="C52" s="172"/>
      <c r="D52" s="166"/>
      <c r="E52" s="172"/>
      <c r="F52" s="172"/>
      <c r="G52" s="172"/>
      <c r="H52" s="172"/>
      <c r="I52" s="172"/>
      <c r="J52" s="172"/>
      <c r="K52" s="172"/>
      <c r="L52" s="172"/>
      <c r="M52" s="172"/>
      <c r="N52" s="172"/>
    </row>
    <row r="53" ht="13.65" customHeight="1">
      <c r="A53" s="155">
        <v>13349</v>
      </c>
      <c r="B53" s="194"/>
      <c r="C53" s="172"/>
      <c r="D53" s="166"/>
      <c r="E53" s="172"/>
      <c r="F53" s="172"/>
      <c r="G53" s="172"/>
      <c r="H53" s="172"/>
      <c r="I53" s="172"/>
      <c r="J53" s="172"/>
      <c r="K53" s="172"/>
      <c r="L53" s="172"/>
      <c r="M53" s="172"/>
      <c r="N53" s="172"/>
    </row>
    <row r="54" ht="13.65" customHeight="1">
      <c r="A54" s="155">
        <v>2732</v>
      </c>
      <c r="B54" s="185"/>
      <c r="C54" s="172"/>
      <c r="D54" s="166"/>
      <c r="E54" s="172"/>
      <c r="F54" s="172"/>
      <c r="G54" s="172"/>
      <c r="H54" s="172"/>
      <c r="I54" s="172"/>
      <c r="J54" s="172"/>
      <c r="K54" s="172"/>
      <c r="L54" s="172"/>
      <c r="M54" s="172"/>
      <c r="N54" s="172"/>
    </row>
    <row r="55" ht="13.65" customHeight="1">
      <c r="A55" s="155">
        <v>9769</v>
      </c>
      <c r="B55" s="185"/>
      <c r="C55" s="172"/>
      <c r="D55" s="166"/>
      <c r="E55" s="172"/>
      <c r="F55" s="172"/>
      <c r="G55" s="172"/>
      <c r="H55" s="172"/>
      <c r="I55" s="172"/>
      <c r="J55" s="172"/>
      <c r="K55" s="172"/>
      <c r="L55" s="172"/>
      <c r="M55" s="172"/>
      <c r="N55" s="172"/>
    </row>
    <row r="56" ht="13.65" customHeight="1">
      <c r="A56" s="155">
        <v>9973</v>
      </c>
      <c r="B56" s="185"/>
      <c r="C56" s="172"/>
      <c r="D56" s="166"/>
      <c r="E56" s="172"/>
      <c r="F56" s="172"/>
      <c r="G56" s="172"/>
      <c r="H56" s="172"/>
      <c r="I56" s="172"/>
      <c r="J56" s="172"/>
      <c r="K56" s="172"/>
      <c r="L56" s="172"/>
      <c r="M56" s="172"/>
      <c r="N56" s="172"/>
    </row>
    <row r="57" ht="13.65" customHeight="1">
      <c r="A57" s="155">
        <v>10645</v>
      </c>
      <c r="B57" s="185"/>
      <c r="C57" s="172"/>
      <c r="D57" s="166"/>
      <c r="E57" s="172"/>
      <c r="F57" s="172"/>
      <c r="G57" s="172"/>
      <c r="H57" s="172"/>
      <c r="I57" s="172"/>
      <c r="J57" s="172"/>
      <c r="K57" s="172"/>
      <c r="L57" s="172"/>
      <c r="M57" s="172"/>
      <c r="N57" s="172"/>
    </row>
    <row r="58" ht="13.65" customHeight="1">
      <c r="A58" s="155">
        <v>11814</v>
      </c>
      <c r="B58" s="185"/>
      <c r="C58" s="172"/>
      <c r="D58" s="166"/>
      <c r="E58" s="172"/>
      <c r="F58" s="172"/>
      <c r="G58" s="172"/>
      <c r="H58" s="172"/>
      <c r="I58" s="172"/>
      <c r="J58" s="172"/>
      <c r="K58" s="172"/>
      <c r="L58" s="172"/>
      <c r="M58" s="172"/>
      <c r="N58" s="172"/>
    </row>
    <row r="59" ht="13.65" customHeight="1">
      <c r="A59" s="155">
        <v>12989</v>
      </c>
      <c r="B59" s="185"/>
      <c r="C59" s="172"/>
      <c r="D59" s="166"/>
      <c r="E59" s="172"/>
      <c r="F59" s="172"/>
      <c r="G59" s="172"/>
      <c r="H59" s="172"/>
      <c r="I59" s="172"/>
      <c r="J59" s="172"/>
      <c r="K59" s="172"/>
      <c r="L59" s="172"/>
      <c r="M59" s="172"/>
      <c r="N59" s="172"/>
    </row>
    <row r="60" ht="13.65" customHeight="1">
      <c r="A60" s="155">
        <v>1819</v>
      </c>
      <c r="B60" s="185"/>
      <c r="C60" s="172"/>
      <c r="D60" s="166"/>
      <c r="E60" s="172"/>
      <c r="F60" s="172"/>
      <c r="G60" s="172"/>
      <c r="H60" s="172"/>
      <c r="I60" s="172"/>
      <c r="J60" s="172"/>
      <c r="K60" s="172"/>
      <c r="L60" s="172"/>
      <c r="M60" s="172"/>
      <c r="N60" s="172"/>
    </row>
    <row r="61" ht="13.65" customHeight="1">
      <c r="A61" s="155">
        <v>3061</v>
      </c>
      <c r="B61" s="185"/>
      <c r="C61" s="172"/>
      <c r="D61" s="166"/>
      <c r="E61" s="172"/>
      <c r="F61" s="172"/>
      <c r="G61" s="172"/>
      <c r="H61" s="172"/>
      <c r="I61" s="172"/>
      <c r="J61" s="172"/>
      <c r="K61" s="172"/>
      <c r="L61" s="172"/>
      <c r="M61" s="172"/>
      <c r="N61" s="172"/>
    </row>
    <row r="62" ht="13.65" customHeight="1">
      <c r="A62" s="155">
        <v>10176</v>
      </c>
      <c r="B62" s="185"/>
      <c r="C62" s="172"/>
      <c r="D62" s="166"/>
      <c r="E62" s="172"/>
      <c r="F62" s="172"/>
      <c r="G62" s="172"/>
      <c r="H62" s="172"/>
      <c r="I62" s="172"/>
      <c r="J62" s="172"/>
      <c r="K62" s="172"/>
      <c r="L62" s="172"/>
      <c r="M62" s="172"/>
      <c r="N62" s="172"/>
    </row>
    <row r="63" ht="13.65" customHeight="1">
      <c r="A63" s="155">
        <v>12245</v>
      </c>
      <c r="B63" s="185"/>
      <c r="C63" s="172"/>
      <c r="D63" s="166"/>
      <c r="E63" s="172"/>
      <c r="F63" s="172"/>
      <c r="G63" s="172"/>
      <c r="H63" s="172"/>
      <c r="I63" s="172"/>
      <c r="J63" s="172"/>
      <c r="K63" s="172"/>
      <c r="L63" s="172"/>
      <c r="M63" s="172"/>
      <c r="N63" s="172"/>
    </row>
    <row r="64" ht="13.65" customHeight="1">
      <c r="A64" s="155">
        <v>12529</v>
      </c>
      <c r="B64" s="185"/>
      <c r="C64" s="172"/>
      <c r="D64" s="166"/>
      <c r="E64" s="172"/>
      <c r="F64" s="172"/>
      <c r="G64" s="172"/>
      <c r="H64" s="172"/>
      <c r="I64" s="172"/>
      <c r="J64" s="172"/>
      <c r="K64" s="172"/>
      <c r="L64" s="172"/>
      <c r="M64" s="172"/>
      <c r="N64" s="172"/>
    </row>
    <row r="65" ht="13.65" customHeight="1">
      <c r="A65" s="155">
        <v>9240</v>
      </c>
      <c r="B65" s="185"/>
      <c r="C65" s="172"/>
      <c r="D65" s="166"/>
      <c r="E65" s="172"/>
      <c r="F65" s="172"/>
      <c r="G65" s="172"/>
      <c r="H65" s="172"/>
      <c r="I65" s="172"/>
      <c r="J65" s="172"/>
      <c r="K65" s="172"/>
      <c r="L65" s="172"/>
      <c r="M65" s="172"/>
      <c r="N65" s="172"/>
    </row>
    <row r="66" ht="13.65" customHeight="1">
      <c r="A66" s="155">
        <v>12072</v>
      </c>
      <c r="B66" s="194"/>
      <c r="C66" s="172"/>
      <c r="D66" s="166"/>
      <c r="E66" s="172"/>
      <c r="F66" s="172"/>
      <c r="G66" s="172"/>
      <c r="H66" s="172"/>
      <c r="I66" s="172"/>
      <c r="J66" s="172"/>
      <c r="K66" s="172"/>
      <c r="L66" s="172"/>
      <c r="M66" s="172"/>
      <c r="N66" s="172"/>
    </row>
    <row r="67" ht="13.65" customHeight="1">
      <c r="A67" s="155">
        <v>12906</v>
      </c>
      <c r="B67" s="185"/>
      <c r="C67" s="172"/>
      <c r="D67" s="166"/>
      <c r="E67" s="172"/>
      <c r="F67" s="172"/>
      <c r="G67" s="172"/>
      <c r="H67" s="172"/>
      <c r="I67" s="172"/>
      <c r="J67" s="172"/>
      <c r="K67" s="172"/>
      <c r="L67" s="172"/>
      <c r="M67" s="172"/>
      <c r="N67" s="172"/>
    </row>
    <row r="68" ht="13.65" customHeight="1">
      <c r="A68" s="155">
        <v>14614</v>
      </c>
      <c r="B68" s="185"/>
      <c r="C68" s="172"/>
      <c r="D68" s="166"/>
      <c r="E68" s="172"/>
      <c r="F68" s="172"/>
      <c r="G68" s="172"/>
      <c r="H68" s="172"/>
      <c r="I68" s="172"/>
      <c r="J68" s="172"/>
      <c r="K68" s="172"/>
      <c r="L68" s="172"/>
      <c r="M68" s="172"/>
      <c r="N68" s="172"/>
    </row>
    <row r="69" ht="13.65" customHeight="1">
      <c r="A69" s="155">
        <v>15133</v>
      </c>
      <c r="B69" s="185"/>
      <c r="C69" s="172"/>
      <c r="D69" s="166"/>
      <c r="E69" s="172"/>
      <c r="F69" s="172"/>
      <c r="G69" s="172"/>
      <c r="H69" s="172"/>
      <c r="I69" s="172"/>
      <c r="J69" s="172"/>
      <c r="K69" s="172"/>
      <c r="L69" s="172"/>
      <c r="M69" s="172"/>
      <c r="N69" s="172"/>
    </row>
    <row r="70" ht="13.65" customHeight="1">
      <c r="A70" s="155">
        <v>17205</v>
      </c>
      <c r="B70" s="185"/>
      <c r="C70" s="172"/>
      <c r="D70" s="166"/>
      <c r="E70" s="172"/>
      <c r="F70" s="172"/>
      <c r="G70" s="172"/>
      <c r="H70" s="172"/>
      <c r="I70" s="172"/>
      <c r="J70" s="172"/>
      <c r="K70" s="172"/>
      <c r="L70" s="172"/>
      <c r="M70" s="172"/>
      <c r="N70" s="172"/>
    </row>
    <row r="71" ht="13.65" customHeight="1">
      <c r="A71" s="155">
        <v>3054</v>
      </c>
      <c r="B71" s="194"/>
      <c r="C71" s="172"/>
      <c r="D71" s="166"/>
      <c r="E71" s="172"/>
      <c r="F71" s="172"/>
      <c r="G71" s="172"/>
      <c r="H71" s="172"/>
      <c r="I71" s="172"/>
      <c r="J71" s="172"/>
      <c r="K71" s="172"/>
      <c r="L71" s="172"/>
      <c r="M71" s="172"/>
      <c r="N71" s="172"/>
    </row>
    <row r="72" ht="13.65" customHeight="1">
      <c r="A72" s="155">
        <v>3150</v>
      </c>
      <c r="B72" s="185"/>
      <c r="C72" s="172"/>
      <c r="D72" s="166"/>
      <c r="E72" s="172"/>
      <c r="F72" s="172"/>
      <c r="G72" s="172"/>
      <c r="H72" s="172"/>
      <c r="I72" s="172"/>
      <c r="J72" s="172"/>
      <c r="K72" s="172"/>
      <c r="L72" s="172"/>
      <c r="M72" s="172"/>
      <c r="N72" s="172"/>
    </row>
    <row r="73" ht="13.65" customHeight="1">
      <c r="A73" s="155">
        <v>8840</v>
      </c>
      <c r="B73" s="185"/>
      <c r="C73" s="172"/>
      <c r="D73" s="166"/>
      <c r="E73" s="172"/>
      <c r="F73" s="172"/>
      <c r="G73" s="172"/>
      <c r="H73" s="172"/>
      <c r="I73" s="172"/>
      <c r="J73" s="172"/>
      <c r="K73" s="172"/>
      <c r="L73" s="172"/>
      <c r="M73" s="172"/>
      <c r="N73" s="172"/>
    </row>
    <row r="74" ht="13.65" customHeight="1">
      <c r="A74" s="155">
        <v>8898</v>
      </c>
      <c r="B74" s="185"/>
      <c r="C74" s="172"/>
      <c r="D74" s="166"/>
      <c r="E74" s="172"/>
      <c r="F74" s="172"/>
      <c r="G74" s="172"/>
      <c r="H74" s="172"/>
      <c r="I74" s="172"/>
      <c r="J74" s="172"/>
      <c r="K74" s="172"/>
      <c r="L74" s="172"/>
      <c r="M74" s="172"/>
      <c r="N74" s="172"/>
    </row>
    <row r="75" ht="13.65" customHeight="1">
      <c r="A75" s="155">
        <v>9000</v>
      </c>
      <c r="B75" s="185"/>
      <c r="C75" s="172"/>
      <c r="D75" s="166"/>
      <c r="E75" s="172"/>
      <c r="F75" s="172"/>
      <c r="G75" s="172"/>
      <c r="H75" s="172"/>
      <c r="I75" s="172"/>
      <c r="J75" s="172"/>
      <c r="K75" s="172"/>
      <c r="L75" s="172"/>
      <c r="M75" s="172"/>
      <c r="N75" s="172"/>
    </row>
    <row r="76" ht="13.65" customHeight="1">
      <c r="A76" s="155">
        <v>1317</v>
      </c>
      <c r="B76" s="185"/>
      <c r="C76" s="172"/>
      <c r="D76" s="166"/>
      <c r="E76" s="172"/>
      <c r="F76" s="172"/>
      <c r="G76" s="172"/>
      <c r="H76" s="172"/>
      <c r="I76" s="172"/>
      <c r="J76" s="172"/>
      <c r="K76" s="172"/>
      <c r="L76" s="172"/>
      <c r="M76" s="172"/>
      <c r="N76" s="172"/>
    </row>
    <row r="77" ht="13.65" customHeight="1">
      <c r="A77" s="155">
        <v>7722</v>
      </c>
      <c r="B77" s="185"/>
      <c r="C77" s="172"/>
      <c r="D77" s="166"/>
      <c r="E77" s="172"/>
      <c r="F77" s="172"/>
      <c r="G77" s="172"/>
      <c r="H77" s="172"/>
      <c r="I77" s="172"/>
      <c r="J77" s="172"/>
      <c r="K77" s="172"/>
      <c r="L77" s="172"/>
      <c r="M77" s="172"/>
      <c r="N77" s="172"/>
    </row>
    <row r="78" ht="13.65" customHeight="1">
      <c r="A78" s="155">
        <v>9338</v>
      </c>
      <c r="B78" s="185"/>
      <c r="C78" s="172"/>
      <c r="D78" s="166"/>
      <c r="E78" s="172"/>
      <c r="F78" s="172"/>
      <c r="G78" s="172"/>
      <c r="H78" s="172"/>
      <c r="I78" s="172"/>
      <c r="J78" s="172"/>
      <c r="K78" s="172"/>
      <c r="L78" s="172"/>
      <c r="M78" s="172"/>
      <c r="N78" s="172"/>
    </row>
    <row r="79" ht="13.65" customHeight="1">
      <c r="A79" s="155">
        <v>10612</v>
      </c>
      <c r="B79" s="185"/>
      <c r="C79" s="172"/>
      <c r="D79" s="166"/>
      <c r="E79" s="172"/>
      <c r="F79" s="172"/>
      <c r="G79" s="172"/>
      <c r="H79" s="172"/>
      <c r="I79" s="172"/>
      <c r="J79" s="172"/>
      <c r="K79" s="172"/>
      <c r="L79" s="172"/>
      <c r="M79" s="172"/>
      <c r="N79" s="172"/>
    </row>
    <row r="80" ht="13.65" customHeight="1">
      <c r="A80" s="155">
        <v>16362</v>
      </c>
      <c r="B80" s="185"/>
      <c r="C80" s="172"/>
      <c r="D80" s="166"/>
      <c r="E80" s="172"/>
      <c r="F80" s="172"/>
      <c r="G80" s="172"/>
      <c r="H80" s="172"/>
      <c r="I80" s="172"/>
      <c r="J80" s="172"/>
      <c r="K80" s="172"/>
      <c r="L80" s="172"/>
      <c r="M80" s="172"/>
      <c r="N80" s="172"/>
    </row>
    <row r="81" ht="13.65" customHeight="1">
      <c r="A81" s="155">
        <v>5013</v>
      </c>
      <c r="B81" s="194"/>
      <c r="C81" s="172"/>
      <c r="D81" s="166"/>
      <c r="E81" s="172"/>
      <c r="F81" s="172"/>
      <c r="G81" s="172"/>
      <c r="H81" s="172"/>
      <c r="I81" s="172"/>
      <c r="J81" s="172"/>
      <c r="K81" s="172"/>
      <c r="L81" s="172"/>
      <c r="M81" s="172"/>
      <c r="N81" s="172"/>
    </row>
    <row r="82" ht="13.65" customHeight="1">
      <c r="A82" s="155">
        <v>8616</v>
      </c>
      <c r="B82" s="185"/>
      <c r="C82" s="172"/>
      <c r="D82" s="166"/>
      <c r="E82" s="172"/>
      <c r="F82" s="172"/>
      <c r="G82" s="172"/>
      <c r="H82" s="172"/>
      <c r="I82" s="172"/>
      <c r="J82" s="172"/>
      <c r="K82" s="172"/>
      <c r="L82" s="172"/>
      <c r="M82" s="172"/>
      <c r="N82" s="172"/>
    </row>
    <row r="83" ht="13.65" customHeight="1">
      <c r="A83" s="155">
        <v>8779</v>
      </c>
      <c r="B83" s="185"/>
      <c r="C83" s="172"/>
      <c r="D83" s="166"/>
      <c r="E83" s="172"/>
      <c r="F83" s="172"/>
      <c r="G83" s="172"/>
      <c r="H83" s="172"/>
      <c r="I83" s="172"/>
      <c r="J83" s="172"/>
      <c r="K83" s="172"/>
      <c r="L83" s="172"/>
      <c r="M83" s="172"/>
      <c r="N83" s="172"/>
    </row>
    <row r="84" ht="13.65" customHeight="1">
      <c r="A84" s="155">
        <v>8932</v>
      </c>
      <c r="B84" s="185"/>
      <c r="C84" s="172"/>
      <c r="D84" s="166"/>
      <c r="E84" s="172"/>
      <c r="F84" s="172"/>
      <c r="G84" s="172"/>
      <c r="H84" s="172"/>
      <c r="I84" s="172"/>
      <c r="J84" s="172"/>
      <c r="K84" s="172"/>
      <c r="L84" s="172"/>
      <c r="M84" s="172"/>
      <c r="N84" s="172"/>
    </row>
    <row r="85" ht="13.65" customHeight="1">
      <c r="A85" s="155">
        <v>1114</v>
      </c>
      <c r="B85" s="185"/>
      <c r="C85" s="172"/>
      <c r="D85" s="166"/>
      <c r="E85" s="172"/>
      <c r="F85" s="172"/>
      <c r="G85" s="172"/>
      <c r="H85" s="172"/>
      <c r="I85" s="172"/>
      <c r="J85" s="172"/>
      <c r="K85" s="172"/>
      <c r="L85" s="172"/>
      <c r="M85" s="172"/>
      <c r="N85" s="172"/>
    </row>
    <row r="86" ht="13.65" customHeight="1">
      <c r="A86" s="155">
        <v>8743</v>
      </c>
      <c r="B86" s="185"/>
      <c r="C86" s="172"/>
      <c r="D86" s="166"/>
      <c r="E86" s="172"/>
      <c r="F86" s="172"/>
      <c r="G86" s="172"/>
      <c r="H86" s="172"/>
      <c r="I86" s="172"/>
      <c r="J86" s="172"/>
      <c r="K86" s="172"/>
      <c r="L86" s="172"/>
      <c r="M86" s="172"/>
      <c r="N86" s="172"/>
    </row>
    <row r="87" ht="13.65" customHeight="1">
      <c r="A87" s="155">
        <v>8971</v>
      </c>
      <c r="B87" s="185"/>
      <c r="C87" s="172"/>
      <c r="D87" s="166"/>
      <c r="E87" s="172"/>
      <c r="F87" s="172"/>
      <c r="G87" s="172"/>
      <c r="H87" s="172"/>
      <c r="I87" s="172"/>
      <c r="J87" s="172"/>
      <c r="K87" s="172"/>
      <c r="L87" s="172"/>
      <c r="M87" s="172"/>
      <c r="N87" s="172"/>
    </row>
    <row r="88" ht="13.65" customHeight="1">
      <c r="A88" s="155">
        <v>10800</v>
      </c>
      <c r="B88" s="185"/>
      <c r="C88" s="172"/>
      <c r="D88" s="166"/>
      <c r="E88" s="172"/>
      <c r="F88" s="172"/>
      <c r="G88" s="172"/>
      <c r="H88" s="172"/>
      <c r="I88" s="172"/>
      <c r="J88" s="172"/>
      <c r="K88" s="172"/>
      <c r="L88" s="172"/>
      <c r="M88" s="172"/>
      <c r="N88" s="172"/>
    </row>
    <row r="89" ht="13.65" customHeight="1">
      <c r="A89" s="155">
        <v>13397</v>
      </c>
      <c r="B89" s="185"/>
      <c r="C89" s="172"/>
      <c r="D89" s="166"/>
      <c r="E89" s="172"/>
      <c r="F89" s="172"/>
      <c r="G89" s="172"/>
      <c r="H89" s="172"/>
      <c r="I89" s="172"/>
      <c r="J89" s="172"/>
      <c r="K89" s="172"/>
      <c r="L89" s="172"/>
      <c r="M89" s="172"/>
      <c r="N89" s="172"/>
    </row>
    <row r="90" ht="13.65" customHeight="1">
      <c r="A90" s="155">
        <v>13411</v>
      </c>
      <c r="B90" s="185"/>
      <c r="C90" s="172"/>
      <c r="D90" s="166"/>
      <c r="E90" s="172"/>
      <c r="F90" s="172"/>
      <c r="G90" s="172"/>
      <c r="H90" s="172"/>
      <c r="I90" s="172"/>
      <c r="J90" s="172"/>
      <c r="K90" s="172"/>
      <c r="L90" s="172"/>
      <c r="M90" s="172"/>
      <c r="N90" s="172"/>
    </row>
    <row r="91" ht="13.65" customHeight="1">
      <c r="A91" s="155">
        <v>6170</v>
      </c>
      <c r="B91" s="185"/>
      <c r="C91" s="172"/>
      <c r="D91" s="166"/>
      <c r="E91" s="172"/>
      <c r="F91" s="172"/>
      <c r="G91" s="172"/>
      <c r="H91" s="172"/>
      <c r="I91" s="172"/>
      <c r="J91" s="172"/>
      <c r="K91" s="172"/>
      <c r="L91" s="172"/>
      <c r="M91" s="172"/>
      <c r="N91" s="172"/>
    </row>
    <row r="92" ht="13.65" customHeight="1">
      <c r="A92" s="155">
        <v>7355</v>
      </c>
      <c r="B92" s="185"/>
      <c r="C92" s="172"/>
      <c r="D92" s="166"/>
      <c r="E92" s="172"/>
      <c r="F92" s="172"/>
      <c r="G92" s="172"/>
      <c r="H92" s="172"/>
      <c r="I92" s="172"/>
      <c r="J92" s="172"/>
      <c r="K92" s="172"/>
      <c r="L92" s="172"/>
      <c r="M92" s="172"/>
      <c r="N92" s="172"/>
    </row>
    <row r="93" ht="13.65" customHeight="1">
      <c r="A93" s="155">
        <v>7657</v>
      </c>
      <c r="B93" s="185"/>
      <c r="C93" s="172"/>
      <c r="D93" s="166"/>
      <c r="E93" s="172"/>
      <c r="F93" s="172"/>
      <c r="G93" s="172"/>
      <c r="H93" s="172"/>
      <c r="I93" s="172"/>
      <c r="J93" s="172"/>
      <c r="K93" s="172"/>
      <c r="L93" s="172"/>
      <c r="M93" s="172"/>
      <c r="N93" s="172"/>
    </row>
    <row r="94" ht="13.65" customHeight="1">
      <c r="A94" s="155">
        <v>13819</v>
      </c>
      <c r="B94" s="185"/>
      <c r="C94" s="172"/>
      <c r="D94" s="166"/>
      <c r="E94" s="172"/>
      <c r="F94" s="172"/>
      <c r="G94" s="172"/>
      <c r="H94" s="172"/>
      <c r="I94" s="172"/>
      <c r="J94" s="172"/>
      <c r="K94" s="172"/>
      <c r="L94" s="172"/>
      <c r="M94" s="172"/>
      <c r="N94" s="172"/>
    </row>
    <row r="95" ht="13.65" customHeight="1">
      <c r="A95" s="155">
        <v>4761</v>
      </c>
      <c r="B95" s="185"/>
      <c r="C95" s="172"/>
      <c r="D95" s="166"/>
      <c r="E95" s="172"/>
      <c r="F95" s="172"/>
      <c r="G95" s="172"/>
      <c r="H95" s="172"/>
      <c r="I95" s="172"/>
      <c r="J95" s="172"/>
      <c r="K95" s="172"/>
      <c r="L95" s="172"/>
      <c r="M95" s="172"/>
      <c r="N95" s="172"/>
    </row>
    <row r="96" ht="13.65" customHeight="1">
      <c r="A96" s="155">
        <v>8906</v>
      </c>
      <c r="B96" s="185"/>
      <c r="C96" s="172"/>
      <c r="D96" s="166"/>
      <c r="E96" s="172"/>
      <c r="F96" s="172"/>
      <c r="G96" s="172"/>
      <c r="H96" s="172"/>
      <c r="I96" s="172"/>
      <c r="J96" s="172"/>
      <c r="K96" s="172"/>
      <c r="L96" s="172"/>
      <c r="M96" s="172"/>
      <c r="N96" s="172"/>
    </row>
    <row r="97" ht="13.65" customHeight="1">
      <c r="A97" s="155">
        <v>12060</v>
      </c>
      <c r="B97" s="185"/>
      <c r="C97" s="172"/>
      <c r="D97" s="166"/>
      <c r="E97" s="172"/>
      <c r="F97" s="172"/>
      <c r="G97" s="172"/>
      <c r="H97" s="172"/>
      <c r="I97" s="172"/>
      <c r="J97" s="172"/>
      <c r="K97" s="172"/>
      <c r="L97" s="172"/>
      <c r="M97" s="172"/>
      <c r="N97" s="172"/>
    </row>
    <row r="98" ht="13.65" customHeight="1">
      <c r="A98" s="155">
        <v>12285</v>
      </c>
      <c r="B98" s="185"/>
      <c r="C98" s="172"/>
      <c r="D98" s="166"/>
      <c r="E98" s="172"/>
      <c r="F98" s="172"/>
      <c r="G98" s="172"/>
      <c r="H98" s="172"/>
      <c r="I98" s="172"/>
      <c r="J98" s="172"/>
      <c r="K98" s="172"/>
      <c r="L98" s="172"/>
      <c r="M98" s="172"/>
      <c r="N98" s="172"/>
    </row>
    <row r="99" ht="13.65" customHeight="1">
      <c r="A99" s="155">
        <v>1373</v>
      </c>
      <c r="B99" s="185"/>
      <c r="C99" s="172"/>
      <c r="D99" s="166"/>
      <c r="E99" s="172"/>
      <c r="F99" s="172"/>
      <c r="G99" s="172"/>
      <c r="H99" s="172"/>
      <c r="I99" s="172"/>
      <c r="J99" s="172"/>
      <c r="K99" s="172"/>
      <c r="L99" s="172"/>
      <c r="M99" s="172"/>
      <c r="N99" s="172"/>
    </row>
    <row r="100" ht="13.65" customHeight="1">
      <c r="A100" s="155">
        <v>8371</v>
      </c>
      <c r="B100" s="185"/>
      <c r="C100" s="172"/>
      <c r="D100" s="166"/>
      <c r="E100" s="172"/>
      <c r="F100" s="172"/>
      <c r="G100" s="172"/>
      <c r="H100" s="172"/>
      <c r="I100" s="172"/>
      <c r="J100" s="172"/>
      <c r="K100" s="172"/>
      <c r="L100" s="172"/>
      <c r="M100" s="172"/>
      <c r="N100" s="172"/>
    </row>
    <row r="101" ht="13.65" customHeight="1">
      <c r="A101" s="155">
        <v>12179</v>
      </c>
      <c r="B101" s="185"/>
      <c r="C101" s="172"/>
      <c r="D101" s="166"/>
      <c r="E101" s="172"/>
      <c r="F101" s="172"/>
      <c r="G101" s="172"/>
      <c r="H101" s="172"/>
      <c r="I101" s="172"/>
      <c r="J101" s="172"/>
      <c r="K101" s="172"/>
      <c r="L101" s="172"/>
      <c r="M101" s="172"/>
      <c r="N101" s="172"/>
    </row>
    <row r="102" ht="13.65" customHeight="1">
      <c r="A102" s="155">
        <v>15615</v>
      </c>
      <c r="B102" s="185"/>
      <c r="C102" s="172"/>
      <c r="D102" s="166"/>
      <c r="E102" s="172"/>
      <c r="F102" s="172"/>
      <c r="G102" s="172"/>
      <c r="H102" s="172"/>
      <c r="I102" s="172"/>
      <c r="J102" s="172"/>
      <c r="K102" s="172"/>
      <c r="L102" s="172"/>
      <c r="M102" s="172"/>
      <c r="N102" s="172"/>
    </row>
    <row r="103" ht="13.65" customHeight="1">
      <c r="A103" s="155">
        <v>2952</v>
      </c>
      <c r="B103" s="185"/>
      <c r="C103" s="172"/>
      <c r="D103" s="166"/>
      <c r="E103" s="172"/>
      <c r="F103" s="172"/>
      <c r="G103" s="172"/>
      <c r="H103" s="172"/>
      <c r="I103" s="172"/>
      <c r="J103" s="172"/>
      <c r="K103" s="172"/>
      <c r="L103" s="172"/>
      <c r="M103" s="172"/>
      <c r="N103" s="172"/>
    </row>
    <row r="104" ht="13.65" customHeight="1">
      <c r="A104" s="155">
        <v>4874</v>
      </c>
      <c r="B104" s="185"/>
      <c r="C104" s="172"/>
      <c r="D104" s="166"/>
      <c r="E104" s="172"/>
      <c r="F104" s="172"/>
      <c r="G104" s="172"/>
      <c r="H104" s="172"/>
      <c r="I104" s="172"/>
      <c r="J104" s="172"/>
      <c r="K104" s="172"/>
      <c r="L104" s="172"/>
      <c r="M104" s="172"/>
      <c r="N104" s="172"/>
    </row>
    <row r="105" ht="13.65" customHeight="1">
      <c r="A105" s="155">
        <v>5627</v>
      </c>
      <c r="B105" s="185"/>
      <c r="C105" s="172"/>
      <c r="D105" s="166"/>
      <c r="E105" s="172"/>
      <c r="F105" s="172"/>
      <c r="G105" s="172"/>
      <c r="H105" s="172"/>
      <c r="I105" s="172"/>
      <c r="J105" s="172"/>
      <c r="K105" s="172"/>
      <c r="L105" s="172"/>
      <c r="M105" s="172"/>
      <c r="N105" s="172"/>
    </row>
    <row r="106" ht="13.65" customHeight="1">
      <c r="A106" s="155">
        <v>10178</v>
      </c>
      <c r="B106" s="185"/>
      <c r="C106" s="172"/>
      <c r="D106" s="166"/>
      <c r="E106" s="172"/>
      <c r="F106" s="172"/>
      <c r="G106" s="172"/>
      <c r="H106" s="172"/>
      <c r="I106" s="172"/>
      <c r="J106" s="172"/>
      <c r="K106" s="172"/>
      <c r="L106" s="172"/>
      <c r="M106" s="172"/>
      <c r="N106" s="172"/>
    </row>
    <row r="107" ht="13.65" customHeight="1">
      <c r="A107" s="155">
        <v>10911</v>
      </c>
      <c r="B107" s="185"/>
      <c r="C107" s="172"/>
      <c r="D107" s="166"/>
      <c r="E107" s="172"/>
      <c r="F107" s="172"/>
      <c r="G107" s="172"/>
      <c r="H107" s="172"/>
      <c r="I107" s="172"/>
      <c r="J107" s="172"/>
      <c r="K107" s="172"/>
      <c r="L107" s="172"/>
      <c r="M107" s="172"/>
      <c r="N107" s="172"/>
    </row>
    <row r="108" ht="13.65" customHeight="1">
      <c r="A108" s="155">
        <v>11060</v>
      </c>
      <c r="B108" s="185"/>
      <c r="C108" s="172"/>
      <c r="D108" s="166"/>
      <c r="E108" s="172"/>
      <c r="F108" s="172"/>
      <c r="G108" s="172"/>
      <c r="H108" s="172"/>
      <c r="I108" s="172"/>
      <c r="J108" s="172"/>
      <c r="K108" s="172"/>
      <c r="L108" s="172"/>
      <c r="M108" s="172"/>
      <c r="N108" s="172"/>
    </row>
    <row r="109" ht="13.65" customHeight="1">
      <c r="A109" s="155">
        <v>1087</v>
      </c>
      <c r="B109" s="185"/>
      <c r="C109" s="172"/>
      <c r="D109" s="166"/>
      <c r="E109" s="172"/>
      <c r="F109" s="172"/>
      <c r="G109" s="172"/>
      <c r="H109" s="172"/>
      <c r="I109" s="172"/>
      <c r="J109" s="172"/>
      <c r="K109" s="172"/>
      <c r="L109" s="172"/>
      <c r="M109" s="172"/>
      <c r="N109" s="172"/>
    </row>
    <row r="110" ht="13.65" customHeight="1">
      <c r="A110" s="155">
        <v>1099</v>
      </c>
      <c r="B110" s="185"/>
      <c r="C110" s="172"/>
      <c r="D110" s="166"/>
      <c r="E110" s="172"/>
      <c r="F110" s="172"/>
      <c r="G110" s="172"/>
      <c r="H110" s="172"/>
      <c r="I110" s="172"/>
      <c r="J110" s="172"/>
      <c r="K110" s="172"/>
      <c r="L110" s="172"/>
      <c r="M110" s="172"/>
      <c r="N110" s="172"/>
    </row>
    <row r="111" ht="13.65" customHeight="1">
      <c r="A111" s="155">
        <v>5352</v>
      </c>
      <c r="B111" s="185"/>
      <c r="C111" s="172"/>
      <c r="D111" s="166"/>
      <c r="E111" s="172"/>
      <c r="F111" s="172"/>
      <c r="G111" s="172"/>
      <c r="H111" s="172"/>
      <c r="I111" s="172"/>
      <c r="J111" s="172"/>
      <c r="K111" s="172"/>
      <c r="L111" s="172"/>
      <c r="M111" s="172"/>
      <c r="N111" s="172"/>
    </row>
    <row r="112" ht="13.65" customHeight="1">
      <c r="A112" s="155">
        <v>10606</v>
      </c>
      <c r="B112" s="185"/>
      <c r="C112" s="172"/>
      <c r="D112" s="166"/>
      <c r="E112" s="172"/>
      <c r="F112" s="172"/>
      <c r="G112" s="172"/>
      <c r="H112" s="172"/>
      <c r="I112" s="172"/>
      <c r="J112" s="172"/>
      <c r="K112" s="172"/>
      <c r="L112" s="172"/>
      <c r="M112" s="172"/>
      <c r="N112" s="172"/>
    </row>
    <row r="113" ht="13.65" customHeight="1">
      <c r="A113" s="155">
        <v>11061</v>
      </c>
      <c r="B113" s="185"/>
      <c r="C113" s="172"/>
      <c r="D113" s="166"/>
      <c r="E113" s="172"/>
      <c r="F113" s="172"/>
      <c r="G113" s="172"/>
      <c r="H113" s="172"/>
      <c r="I113" s="172"/>
      <c r="J113" s="172"/>
      <c r="K113" s="172"/>
      <c r="L113" s="172"/>
      <c r="M113" s="172"/>
      <c r="N113" s="172"/>
    </row>
    <row r="114" ht="13.65" customHeight="1">
      <c r="A114" s="155">
        <v>970</v>
      </c>
      <c r="B114" s="185"/>
      <c r="C114" s="172"/>
      <c r="D114" s="166"/>
      <c r="E114" s="172"/>
      <c r="F114" s="172"/>
      <c r="G114" s="172"/>
      <c r="H114" s="172"/>
      <c r="I114" s="172"/>
      <c r="J114" s="172"/>
      <c r="K114" s="172"/>
      <c r="L114" s="172"/>
      <c r="M114" s="172"/>
      <c r="N114" s="172"/>
    </row>
    <row r="115" ht="13.65" customHeight="1">
      <c r="A115" s="155">
        <v>2875</v>
      </c>
      <c r="B115" s="185"/>
      <c r="C115" s="172"/>
      <c r="D115" s="166"/>
      <c r="E115" s="172"/>
      <c r="F115" s="172"/>
      <c r="G115" s="172"/>
      <c r="H115" s="172"/>
      <c r="I115" s="172"/>
      <c r="J115" s="172"/>
      <c r="K115" s="172"/>
      <c r="L115" s="172"/>
      <c r="M115" s="172"/>
      <c r="N115" s="172"/>
    </row>
    <row r="116" ht="13.65" customHeight="1">
      <c r="A116" s="155">
        <v>9219</v>
      </c>
      <c r="B116" s="185"/>
      <c r="C116" s="172"/>
      <c r="D116" s="166"/>
      <c r="E116" s="172"/>
      <c r="F116" s="172"/>
      <c r="G116" s="172"/>
      <c r="H116" s="172"/>
      <c r="I116" s="172"/>
      <c r="J116" s="172"/>
      <c r="K116" s="172"/>
      <c r="L116" s="172"/>
      <c r="M116" s="172"/>
      <c r="N116" s="172"/>
    </row>
    <row r="117" ht="13.65" customHeight="1">
      <c r="A117" s="155">
        <v>10744</v>
      </c>
      <c r="B117" s="185"/>
      <c r="C117" s="172"/>
      <c r="D117" s="166"/>
      <c r="E117" s="172"/>
      <c r="F117" s="172"/>
      <c r="G117" s="172"/>
      <c r="H117" s="172"/>
      <c r="I117" s="172"/>
      <c r="J117" s="172"/>
      <c r="K117" s="172"/>
      <c r="L117" s="172"/>
      <c r="M117" s="172"/>
      <c r="N117" s="172"/>
    </row>
    <row r="118" ht="13.65" customHeight="1">
      <c r="A118" s="155">
        <v>12068</v>
      </c>
      <c r="B118" s="185"/>
      <c r="C118" s="172"/>
      <c r="D118" s="166"/>
      <c r="E118" s="172"/>
      <c r="F118" s="172"/>
      <c r="G118" s="172"/>
      <c r="H118" s="172"/>
      <c r="I118" s="172"/>
      <c r="J118" s="172"/>
      <c r="K118" s="172"/>
      <c r="L118" s="172"/>
      <c r="M118" s="172"/>
      <c r="N118" s="172"/>
    </row>
    <row r="119" ht="13.65" customHeight="1">
      <c r="A119" s="155">
        <v>2657</v>
      </c>
      <c r="B119" s="185"/>
      <c r="C119" s="172"/>
      <c r="D119" s="166"/>
      <c r="E119" s="172"/>
      <c r="F119" s="172"/>
      <c r="G119" s="172"/>
      <c r="H119" s="172"/>
      <c r="I119" s="172"/>
      <c r="J119" s="172"/>
      <c r="K119" s="172"/>
      <c r="L119" s="172"/>
      <c r="M119" s="172"/>
      <c r="N119" s="172"/>
    </row>
    <row r="120" ht="13.65" customHeight="1">
      <c r="A120" s="155">
        <v>3796</v>
      </c>
      <c r="B120" s="185"/>
      <c r="C120" s="172"/>
      <c r="D120" s="166"/>
      <c r="E120" s="172"/>
      <c r="F120" s="172"/>
      <c r="G120" s="172"/>
      <c r="H120" s="172"/>
      <c r="I120" s="172"/>
      <c r="J120" s="172"/>
      <c r="K120" s="172"/>
      <c r="L120" s="172"/>
      <c r="M120" s="172"/>
      <c r="N120" s="172"/>
    </row>
    <row r="121" ht="13.65" customHeight="1">
      <c r="A121" s="155">
        <v>6389</v>
      </c>
      <c r="B121" s="185"/>
      <c r="C121" s="172"/>
      <c r="D121" s="166"/>
      <c r="E121" s="172"/>
      <c r="F121" s="172"/>
      <c r="G121" s="172"/>
      <c r="H121" s="172"/>
      <c r="I121" s="172"/>
      <c r="J121" s="172"/>
      <c r="K121" s="172"/>
      <c r="L121" s="172"/>
      <c r="M121" s="172"/>
      <c r="N121" s="172"/>
    </row>
    <row r="122" ht="13.65" customHeight="1">
      <c r="A122" s="155">
        <v>8147</v>
      </c>
      <c r="B122" s="185"/>
      <c r="C122" s="172"/>
      <c r="D122" s="166"/>
      <c r="E122" s="172"/>
      <c r="F122" s="172"/>
      <c r="G122" s="172"/>
      <c r="H122" s="172"/>
      <c r="I122" s="172"/>
      <c r="J122" s="172"/>
      <c r="K122" s="172"/>
      <c r="L122" s="172"/>
      <c r="M122" s="172"/>
      <c r="N122" s="172"/>
    </row>
    <row r="123" ht="13.65" customHeight="1">
      <c r="A123" s="155">
        <v>8342</v>
      </c>
      <c r="B123" s="185"/>
      <c r="C123" s="172"/>
      <c r="D123" s="166"/>
      <c r="E123" s="172"/>
      <c r="F123" s="172"/>
      <c r="G123" s="172"/>
      <c r="H123" s="172"/>
      <c r="I123" s="172"/>
      <c r="J123" s="172"/>
      <c r="K123" s="172"/>
      <c r="L123" s="172"/>
      <c r="M123" s="172"/>
      <c r="N123" s="172"/>
    </row>
    <row r="124" ht="13.65" customHeight="1">
      <c r="A124" s="155">
        <v>1514</v>
      </c>
      <c r="B124" s="185"/>
      <c r="C124" s="172"/>
      <c r="D124" s="166"/>
      <c r="E124" s="172"/>
      <c r="F124" s="172"/>
      <c r="G124" s="172"/>
      <c r="H124" s="172"/>
      <c r="I124" s="172"/>
      <c r="J124" s="172"/>
      <c r="K124" s="172"/>
      <c r="L124" s="172"/>
      <c r="M124" s="172"/>
      <c r="N124" s="172"/>
    </row>
    <row r="125" ht="13.65" customHeight="1">
      <c r="A125" s="155">
        <v>1817</v>
      </c>
      <c r="B125" s="185"/>
      <c r="C125" s="172"/>
      <c r="D125" s="166"/>
      <c r="E125" s="172"/>
      <c r="F125" s="172"/>
      <c r="G125" s="172"/>
      <c r="H125" s="172"/>
      <c r="I125" s="172"/>
      <c r="J125" s="172"/>
      <c r="K125" s="172"/>
      <c r="L125" s="172"/>
      <c r="M125" s="172"/>
      <c r="N125" s="172"/>
    </row>
    <row r="126" ht="13.65" customHeight="1">
      <c r="A126" s="155">
        <v>6753</v>
      </c>
      <c r="B126" s="185"/>
      <c r="C126" s="172"/>
      <c r="D126" s="166"/>
      <c r="E126" s="172"/>
      <c r="F126" s="172"/>
      <c r="G126" s="172"/>
      <c r="H126" s="172"/>
      <c r="I126" s="172"/>
      <c r="J126" s="172"/>
      <c r="K126" s="172"/>
      <c r="L126" s="172"/>
      <c r="M126" s="172"/>
      <c r="N126" s="172"/>
    </row>
    <row r="127" ht="13.65" customHeight="1">
      <c r="A127" s="155">
        <v>11857</v>
      </c>
      <c r="B127" s="185"/>
      <c r="C127" s="172"/>
      <c r="D127" s="166"/>
      <c r="E127" s="172"/>
      <c r="F127" s="172"/>
      <c r="G127" s="172"/>
      <c r="H127" s="172"/>
      <c r="I127" s="172"/>
      <c r="J127" s="172"/>
      <c r="K127" s="172"/>
      <c r="L127" s="172"/>
      <c r="M127" s="172"/>
      <c r="N127" s="172"/>
    </row>
    <row r="128" ht="13.65" customHeight="1">
      <c r="A128" s="155">
        <v>13145</v>
      </c>
      <c r="B128" s="185"/>
      <c r="C128" s="172"/>
      <c r="D128" s="166"/>
      <c r="E128" s="172"/>
      <c r="F128" s="172"/>
      <c r="G128" s="172"/>
      <c r="H128" s="172"/>
      <c r="I128" s="172"/>
      <c r="J128" s="172"/>
      <c r="K128" s="172"/>
      <c r="L128" s="172"/>
      <c r="M128" s="172"/>
      <c r="N128" s="172"/>
    </row>
    <row r="129" ht="13.65" customHeight="1">
      <c r="A129" s="155">
        <v>1998</v>
      </c>
      <c r="B129" s="185"/>
      <c r="C129" s="172"/>
      <c r="D129" s="166"/>
      <c r="E129" s="172"/>
      <c r="F129" s="172"/>
      <c r="G129" s="172"/>
      <c r="H129" s="172"/>
      <c r="I129" s="172"/>
      <c r="J129" s="172"/>
      <c r="K129" s="172"/>
      <c r="L129" s="172"/>
      <c r="M129" s="172"/>
      <c r="N129" s="172"/>
    </row>
    <row r="130" ht="13.65" customHeight="1">
      <c r="A130" s="155">
        <v>2150</v>
      </c>
      <c r="B130" s="185"/>
      <c r="C130" s="172"/>
      <c r="D130" s="166"/>
      <c r="E130" s="172"/>
      <c r="F130" s="172"/>
      <c r="G130" s="172"/>
      <c r="H130" s="172"/>
      <c r="I130" s="172"/>
      <c r="J130" s="172"/>
      <c r="K130" s="172"/>
      <c r="L130" s="172"/>
      <c r="M130" s="172"/>
      <c r="N130" s="172"/>
    </row>
    <row r="131" ht="13.65" customHeight="1">
      <c r="A131" s="155">
        <v>7856</v>
      </c>
      <c r="B131" s="185"/>
      <c r="C131" s="172"/>
      <c r="D131" s="166"/>
      <c r="E131" s="172"/>
      <c r="F131" s="172"/>
      <c r="G131" s="172"/>
      <c r="H131" s="172"/>
      <c r="I131" s="172"/>
      <c r="J131" s="172"/>
      <c r="K131" s="172"/>
      <c r="L131" s="172"/>
      <c r="M131" s="172"/>
      <c r="N131" s="172"/>
    </row>
    <row r="132" ht="13.65" customHeight="1">
      <c r="A132" s="155">
        <v>8030</v>
      </c>
      <c r="B132" s="185"/>
      <c r="C132" s="172"/>
      <c r="D132" s="166"/>
      <c r="E132" s="172"/>
      <c r="F132" s="172"/>
      <c r="G132" s="172"/>
      <c r="H132" s="172"/>
      <c r="I132" s="172"/>
      <c r="J132" s="172"/>
      <c r="K132" s="172"/>
      <c r="L132" s="172"/>
      <c r="M132" s="172"/>
      <c r="N132" s="172"/>
    </row>
    <row r="133" ht="13.65" customHeight="1">
      <c r="A133" s="155">
        <v>8878</v>
      </c>
      <c r="B133" s="185"/>
      <c r="C133" s="172"/>
      <c r="D133" s="166"/>
      <c r="E133" s="172"/>
      <c r="F133" s="172"/>
      <c r="G133" s="172"/>
      <c r="H133" s="172"/>
      <c r="I133" s="172"/>
      <c r="J133" s="172"/>
      <c r="K133" s="172"/>
      <c r="L133" s="172"/>
      <c r="M133" s="172"/>
      <c r="N133" s="172"/>
    </row>
    <row r="134" ht="13.65" customHeight="1">
      <c r="A134" s="155">
        <v>969</v>
      </c>
      <c r="B134" s="185"/>
      <c r="C134" s="172"/>
      <c r="D134" s="166"/>
      <c r="E134" s="172"/>
      <c r="F134" s="172"/>
      <c r="G134" s="172"/>
      <c r="H134" s="172"/>
      <c r="I134" s="172"/>
      <c r="J134" s="172"/>
      <c r="K134" s="172"/>
      <c r="L134" s="172"/>
      <c r="M134" s="172"/>
      <c r="N134" s="172"/>
    </row>
    <row r="135" ht="13.65" customHeight="1">
      <c r="A135" s="155">
        <v>3298</v>
      </c>
      <c r="B135" s="185"/>
      <c r="C135" s="172"/>
      <c r="D135" s="166"/>
      <c r="E135" s="172"/>
      <c r="F135" s="172"/>
      <c r="G135" s="172"/>
      <c r="H135" s="172"/>
      <c r="I135" s="172"/>
      <c r="J135" s="172"/>
      <c r="K135" s="172"/>
      <c r="L135" s="172"/>
      <c r="M135" s="172"/>
      <c r="N135" s="172"/>
    </row>
    <row r="136" ht="13.65" customHeight="1">
      <c r="A136" s="155">
        <v>3331</v>
      </c>
      <c r="B136" s="185"/>
      <c r="C136" s="172"/>
      <c r="D136" s="166"/>
      <c r="E136" s="172"/>
      <c r="F136" s="172"/>
      <c r="G136" s="172"/>
      <c r="H136" s="172"/>
      <c r="I136" s="172"/>
      <c r="J136" s="172"/>
      <c r="K136" s="172"/>
      <c r="L136" s="172"/>
      <c r="M136" s="172"/>
      <c r="N136" s="172"/>
    </row>
    <row r="137" ht="13.65" customHeight="1">
      <c r="A137" s="155">
        <v>3743</v>
      </c>
      <c r="B137" s="185"/>
      <c r="C137" s="172"/>
      <c r="D137" s="166"/>
      <c r="E137" s="172"/>
      <c r="F137" s="172"/>
      <c r="G137" s="172"/>
      <c r="H137" s="172"/>
      <c r="I137" s="172"/>
      <c r="J137" s="172"/>
      <c r="K137" s="172"/>
      <c r="L137" s="172"/>
      <c r="M137" s="172"/>
      <c r="N137" s="172"/>
    </row>
    <row r="138" ht="13.65" customHeight="1">
      <c r="A138" s="155">
        <v>9692</v>
      </c>
      <c r="B138" s="185"/>
      <c r="C138" s="172"/>
      <c r="D138" s="166"/>
      <c r="E138" s="172"/>
      <c r="F138" s="172"/>
      <c r="G138" s="172"/>
      <c r="H138" s="172"/>
      <c r="I138" s="172"/>
      <c r="J138" s="172"/>
      <c r="K138" s="172"/>
      <c r="L138" s="172"/>
      <c r="M138" s="172"/>
      <c r="N138" s="172"/>
    </row>
    <row r="139" ht="13.65" customHeight="1">
      <c r="A139" s="155">
        <v>10613</v>
      </c>
      <c r="B139" s="185"/>
      <c r="C139" s="172"/>
      <c r="D139" s="166"/>
      <c r="E139" s="172"/>
      <c r="F139" s="172"/>
      <c r="G139" s="172"/>
      <c r="H139" s="172"/>
      <c r="I139" s="172"/>
      <c r="J139" s="172"/>
      <c r="K139" s="172"/>
      <c r="L139" s="172"/>
      <c r="M139" s="172"/>
      <c r="N139" s="172"/>
    </row>
    <row r="140" ht="13.65" customHeight="1">
      <c r="A140" s="155">
        <v>13632</v>
      </c>
      <c r="B140" s="185"/>
      <c r="C140" s="172"/>
      <c r="D140" s="166"/>
      <c r="E140" s="172"/>
      <c r="F140" s="172"/>
      <c r="G140" s="172"/>
      <c r="H140" s="172"/>
      <c r="I140" s="172"/>
      <c r="J140" s="172"/>
      <c r="K140" s="172"/>
      <c r="L140" s="172"/>
      <c r="M140" s="172"/>
      <c r="N140" s="172"/>
    </row>
    <row r="141" ht="13.65" customHeight="1">
      <c r="A141" s="155">
        <v>2807</v>
      </c>
      <c r="B141" s="185"/>
      <c r="C141" s="172"/>
      <c r="D141" s="166"/>
      <c r="E141" s="172"/>
      <c r="F141" s="172"/>
      <c r="G141" s="172"/>
      <c r="H141" s="172"/>
      <c r="I141" s="172"/>
      <c r="J141" s="172"/>
      <c r="K141" s="172"/>
      <c r="L141" s="172"/>
      <c r="M141" s="172"/>
      <c r="N141" s="172"/>
    </row>
    <row r="142" ht="13.65" customHeight="1">
      <c r="A142" s="155">
        <v>4085</v>
      </c>
      <c r="B142" s="185"/>
      <c r="C142" s="172"/>
      <c r="D142" s="166"/>
      <c r="E142" s="172"/>
      <c r="F142" s="172"/>
      <c r="G142" s="172"/>
      <c r="H142" s="172"/>
      <c r="I142" s="172"/>
      <c r="J142" s="172"/>
      <c r="K142" s="172"/>
      <c r="L142" s="172"/>
      <c r="M142" s="172"/>
      <c r="N142" s="172"/>
    </row>
    <row r="143" ht="13.65" customHeight="1">
      <c r="A143" s="155">
        <v>6326</v>
      </c>
      <c r="B143" s="185"/>
      <c r="C143" s="172"/>
      <c r="D143" s="166"/>
      <c r="E143" s="172"/>
      <c r="F143" s="172"/>
      <c r="G143" s="172"/>
      <c r="H143" s="172"/>
      <c r="I143" s="172"/>
      <c r="J143" s="172"/>
      <c r="K143" s="172"/>
      <c r="L143" s="172"/>
      <c r="M143" s="172"/>
      <c r="N143" s="172"/>
    </row>
    <row r="144" ht="13.65" customHeight="1">
      <c r="A144" s="155">
        <v>10080</v>
      </c>
      <c r="B144" s="185"/>
      <c r="C144" s="172"/>
      <c r="D144" s="166"/>
      <c r="E144" s="172"/>
      <c r="F144" s="172"/>
      <c r="G144" s="172"/>
      <c r="H144" s="172"/>
      <c r="I144" s="172"/>
      <c r="J144" s="172"/>
      <c r="K144" s="172"/>
      <c r="L144" s="172"/>
      <c r="M144" s="172"/>
      <c r="N144" s="172"/>
    </row>
    <row r="145" ht="13.65" customHeight="1">
      <c r="A145" s="155">
        <v>4030</v>
      </c>
      <c r="B145" s="185"/>
      <c r="C145" s="172"/>
      <c r="D145" s="166"/>
      <c r="E145" s="172"/>
      <c r="F145" s="172"/>
      <c r="G145" s="172"/>
      <c r="H145" s="172"/>
      <c r="I145" s="172"/>
      <c r="J145" s="172"/>
      <c r="K145" s="172"/>
      <c r="L145" s="172"/>
      <c r="M145" s="172"/>
      <c r="N145" s="172"/>
    </row>
    <row r="146" ht="13.65" customHeight="1">
      <c r="A146" s="155">
        <v>5530</v>
      </c>
      <c r="B146" s="185"/>
      <c r="C146" s="172"/>
      <c r="D146" s="166"/>
      <c r="E146" s="172"/>
      <c r="F146" s="172"/>
      <c r="G146" s="172"/>
      <c r="H146" s="172"/>
      <c r="I146" s="172"/>
      <c r="J146" s="172"/>
      <c r="K146" s="172"/>
      <c r="L146" s="172"/>
      <c r="M146" s="172"/>
      <c r="N146" s="172"/>
    </row>
    <row r="147" ht="13.65" customHeight="1">
      <c r="A147" s="155">
        <v>8601</v>
      </c>
      <c r="B147" s="185"/>
      <c r="C147" s="172"/>
      <c r="D147" s="166"/>
      <c r="E147" s="172"/>
      <c r="F147" s="172"/>
      <c r="G147" s="172"/>
      <c r="H147" s="172"/>
      <c r="I147" s="172"/>
      <c r="J147" s="172"/>
      <c r="K147" s="172"/>
      <c r="L147" s="172"/>
      <c r="M147" s="172"/>
      <c r="N147" s="172"/>
    </row>
    <row r="148" ht="13.65" customHeight="1">
      <c r="A148" s="155">
        <v>9247</v>
      </c>
      <c r="B148" s="185"/>
      <c r="C148" s="172"/>
      <c r="D148" s="166"/>
      <c r="E148" s="172"/>
      <c r="F148" s="172"/>
      <c r="G148" s="172"/>
      <c r="H148" s="172"/>
      <c r="I148" s="172"/>
      <c r="J148" s="172"/>
      <c r="K148" s="172"/>
      <c r="L148" s="172"/>
      <c r="M148" s="172"/>
      <c r="N148" s="172"/>
    </row>
    <row r="149" ht="13.65" customHeight="1">
      <c r="A149" s="155">
        <v>10455</v>
      </c>
      <c r="B149" s="185"/>
      <c r="C149" s="172"/>
      <c r="D149" s="166"/>
      <c r="E149" s="172"/>
      <c r="F149" s="172"/>
      <c r="G149" s="172"/>
      <c r="H149" s="172"/>
      <c r="I149" s="172"/>
      <c r="J149" s="172"/>
      <c r="K149" s="172"/>
      <c r="L149" s="172"/>
      <c r="M149" s="172"/>
      <c r="N149" s="172"/>
    </row>
    <row r="150" ht="13.65" customHeight="1">
      <c r="A150" s="155">
        <v>15064</v>
      </c>
      <c r="B150" s="185"/>
      <c r="C150" s="172"/>
      <c r="D150" s="166"/>
      <c r="E150" s="172"/>
      <c r="F150" s="172"/>
      <c r="G150" s="172"/>
      <c r="H150" s="172"/>
      <c r="I150" s="172"/>
      <c r="J150" s="172"/>
      <c r="K150" s="172"/>
      <c r="L150" s="172"/>
      <c r="M150" s="172"/>
      <c r="N150" s="172"/>
    </row>
    <row r="151" ht="13.65" customHeight="1">
      <c r="A151" s="155">
        <v>1420</v>
      </c>
      <c r="B151" s="185"/>
      <c r="C151" s="172"/>
      <c r="D151" s="166"/>
      <c r="E151" s="172"/>
      <c r="F151" s="172"/>
      <c r="G151" s="172"/>
      <c r="H151" s="172"/>
      <c r="I151" s="172"/>
      <c r="J151" s="172"/>
      <c r="K151" s="172"/>
      <c r="L151" s="172"/>
      <c r="M151" s="172"/>
      <c r="N151" s="172"/>
    </row>
    <row r="152" ht="13.65" customHeight="1">
      <c r="A152" s="155">
        <v>1710</v>
      </c>
      <c r="B152" s="185"/>
      <c r="C152" s="172"/>
      <c r="D152" s="166"/>
      <c r="E152" s="172"/>
      <c r="F152" s="172"/>
      <c r="G152" s="172"/>
      <c r="H152" s="172"/>
      <c r="I152" s="172"/>
      <c r="J152" s="172"/>
      <c r="K152" s="172"/>
      <c r="L152" s="172"/>
      <c r="M152" s="172"/>
      <c r="N152" s="172"/>
    </row>
    <row r="153" ht="13.65" customHeight="1">
      <c r="A153" s="155">
        <v>4309</v>
      </c>
      <c r="B153" s="185"/>
      <c r="C153" s="172"/>
      <c r="D153" s="166"/>
      <c r="E153" s="172"/>
      <c r="F153" s="172"/>
      <c r="G153" s="172"/>
      <c r="H153" s="172"/>
      <c r="I153" s="172"/>
      <c r="J153" s="172"/>
      <c r="K153" s="172"/>
      <c r="L153" s="172"/>
      <c r="M153" s="172"/>
      <c r="N153" s="172"/>
    </row>
    <row r="154" ht="13.65" customHeight="1">
      <c r="A154" s="155">
        <v>6211</v>
      </c>
      <c r="B154" s="185"/>
      <c r="C154" s="172"/>
      <c r="D154" s="166"/>
      <c r="E154" s="172"/>
      <c r="F154" s="172"/>
      <c r="G154" s="172"/>
      <c r="H154" s="172"/>
      <c r="I154" s="172"/>
      <c r="J154" s="172"/>
      <c r="K154" s="172"/>
      <c r="L154" s="172"/>
      <c r="M154" s="172"/>
      <c r="N154" s="172"/>
    </row>
    <row r="155" ht="13.65" customHeight="1">
      <c r="A155" s="155">
        <v>6873</v>
      </c>
      <c r="B155" s="185"/>
      <c r="C155" s="172"/>
      <c r="D155" s="166"/>
      <c r="E155" s="172"/>
      <c r="F155" s="172"/>
      <c r="G155" s="172"/>
      <c r="H155" s="172"/>
      <c r="I155" s="172"/>
      <c r="J155" s="172"/>
      <c r="K155" s="172"/>
      <c r="L155" s="172"/>
      <c r="M155" s="172"/>
      <c r="N155" s="172"/>
    </row>
    <row r="156" ht="13.65" customHeight="1">
      <c r="A156" s="155">
        <v>7084</v>
      </c>
      <c r="B156" s="185"/>
      <c r="C156" s="172"/>
      <c r="D156" s="166"/>
      <c r="E156" s="172"/>
      <c r="F156" s="172"/>
      <c r="G156" s="172"/>
      <c r="H156" s="172"/>
      <c r="I156" s="172"/>
      <c r="J156" s="172"/>
      <c r="K156" s="172"/>
      <c r="L156" s="172"/>
      <c r="M156" s="172"/>
      <c r="N156" s="172"/>
    </row>
    <row r="157" ht="13.65" customHeight="1">
      <c r="A157" s="155">
        <v>1208</v>
      </c>
      <c r="B157" s="185"/>
      <c r="C157" s="172"/>
      <c r="D157" s="166"/>
      <c r="E157" s="172"/>
      <c r="F157" s="172"/>
      <c r="G157" s="172"/>
      <c r="H157" s="172"/>
      <c r="I157" s="172"/>
      <c r="J157" s="172"/>
      <c r="K157" s="172"/>
      <c r="L157" s="172"/>
      <c r="M157" s="172"/>
      <c r="N157" s="172"/>
    </row>
    <row r="158" ht="13.65" customHeight="1">
      <c r="A158" s="155">
        <v>4676</v>
      </c>
      <c r="B158" s="185"/>
      <c r="C158" s="172"/>
      <c r="D158" s="166"/>
      <c r="E158" s="172"/>
      <c r="F158" s="172"/>
      <c r="G158" s="172"/>
      <c r="H158" s="172"/>
      <c r="I158" s="172"/>
      <c r="J158" s="172"/>
      <c r="K158" s="172"/>
      <c r="L158" s="172"/>
      <c r="M158" s="172"/>
      <c r="N158" s="172"/>
    </row>
    <row r="159" ht="13.65" customHeight="1">
      <c r="A159" s="155">
        <v>5111</v>
      </c>
      <c r="B159" s="185"/>
      <c r="C159" s="172"/>
      <c r="D159" s="166"/>
      <c r="E159" s="172"/>
      <c r="F159" s="172"/>
      <c r="G159" s="172"/>
      <c r="H159" s="172"/>
      <c r="I159" s="172"/>
      <c r="J159" s="172"/>
      <c r="K159" s="172"/>
      <c r="L159" s="172"/>
      <c r="M159" s="172"/>
      <c r="N159" s="172"/>
    </row>
    <row r="160" ht="13.65" customHeight="1">
      <c r="A160" s="155">
        <v>7050</v>
      </c>
      <c r="B160" s="185"/>
      <c r="C160" s="172"/>
      <c r="D160" s="166"/>
      <c r="E160" s="172"/>
      <c r="F160" s="172"/>
      <c r="G160" s="172"/>
      <c r="H160" s="172"/>
      <c r="I160" s="172"/>
      <c r="J160" s="172"/>
      <c r="K160" s="172"/>
      <c r="L160" s="172"/>
      <c r="M160" s="172"/>
      <c r="N160" s="172"/>
    </row>
    <row r="161" ht="13.65" customHeight="1">
      <c r="A161" s="155">
        <v>12997</v>
      </c>
      <c r="B161" s="185"/>
      <c r="C161" s="172"/>
      <c r="D161" s="166"/>
      <c r="E161" s="172"/>
      <c r="F161" s="172"/>
      <c r="G161" s="172"/>
      <c r="H161" s="172"/>
      <c r="I161" s="172"/>
      <c r="J161" s="172"/>
      <c r="K161" s="172"/>
      <c r="L161" s="172"/>
      <c r="M161" s="172"/>
      <c r="N161" s="172"/>
    </row>
    <row r="162" ht="13.65" customHeight="1">
      <c r="A162" s="155">
        <v>1425</v>
      </c>
      <c r="B162" s="185"/>
      <c r="C162" s="172"/>
      <c r="D162" s="166"/>
      <c r="E162" s="172"/>
      <c r="F162" s="172"/>
      <c r="G162" s="172"/>
      <c r="H162" s="172"/>
      <c r="I162" s="172"/>
      <c r="J162" s="172"/>
      <c r="K162" s="172"/>
      <c r="L162" s="172"/>
      <c r="M162" s="172"/>
      <c r="N162" s="172"/>
    </row>
    <row r="163" ht="13.65" customHeight="1">
      <c r="A163" s="155">
        <v>3425</v>
      </c>
      <c r="B163" s="185"/>
      <c r="C163" s="172"/>
      <c r="D163" s="166"/>
      <c r="E163" s="172"/>
      <c r="F163" s="172"/>
      <c r="G163" s="172"/>
      <c r="H163" s="172"/>
      <c r="I163" s="172"/>
      <c r="J163" s="172"/>
      <c r="K163" s="172"/>
      <c r="L163" s="172"/>
      <c r="M163" s="172"/>
      <c r="N163" s="172"/>
    </row>
    <row r="164" ht="13.65" customHeight="1">
      <c r="A164" s="155">
        <v>10902</v>
      </c>
      <c r="B164" s="185"/>
      <c r="C164" s="172"/>
      <c r="D164" s="166"/>
      <c r="E164" s="172"/>
      <c r="F164" s="172"/>
      <c r="G164" s="172"/>
      <c r="H164" s="172"/>
      <c r="I164" s="172"/>
      <c r="J164" s="172"/>
      <c r="K164" s="172"/>
      <c r="L164" s="172"/>
      <c r="M164" s="172"/>
      <c r="N164" s="172"/>
    </row>
    <row r="165" ht="13.65" customHeight="1">
      <c r="A165" s="155">
        <v>11096</v>
      </c>
      <c r="B165" s="185"/>
      <c r="C165" s="172"/>
      <c r="D165" s="166"/>
      <c r="E165" s="172"/>
      <c r="F165" s="172"/>
      <c r="G165" s="172"/>
      <c r="H165" s="172"/>
      <c r="I165" s="172"/>
      <c r="J165" s="172"/>
      <c r="K165" s="172"/>
      <c r="L165" s="172"/>
      <c r="M165" s="172"/>
      <c r="N165" s="172"/>
    </row>
    <row r="166" ht="13.65" customHeight="1">
      <c r="A166" s="155">
        <v>11792</v>
      </c>
      <c r="B166" s="185"/>
      <c r="C166" s="172"/>
      <c r="D166" s="166"/>
      <c r="E166" s="172"/>
      <c r="F166" s="172"/>
      <c r="G166" s="172"/>
      <c r="H166" s="172"/>
      <c r="I166" s="172"/>
      <c r="J166" s="172"/>
      <c r="K166" s="172"/>
      <c r="L166" s="172"/>
      <c r="M166" s="172"/>
      <c r="N166" s="172"/>
    </row>
    <row r="167" ht="13.65" customHeight="1">
      <c r="A167" s="155">
        <v>1276</v>
      </c>
      <c r="B167" s="185"/>
      <c r="C167" s="172"/>
      <c r="D167" s="166"/>
      <c r="E167" s="172"/>
      <c r="F167" s="172"/>
      <c r="G167" s="172"/>
      <c r="H167" s="172"/>
      <c r="I167" s="172"/>
      <c r="J167" s="172"/>
      <c r="K167" s="172"/>
      <c r="L167" s="172"/>
      <c r="M167" s="172"/>
      <c r="N167" s="172"/>
    </row>
    <row r="168" ht="13.65" customHeight="1">
      <c r="A168" s="155">
        <v>2398</v>
      </c>
      <c r="B168" s="185"/>
      <c r="C168" s="172"/>
      <c r="D168" s="166"/>
      <c r="E168" s="172"/>
      <c r="F168" s="172"/>
      <c r="G168" s="172"/>
      <c r="H168" s="172"/>
      <c r="I168" s="172"/>
      <c r="J168" s="172"/>
      <c r="K168" s="172"/>
      <c r="L168" s="172"/>
      <c r="M168" s="172"/>
      <c r="N168" s="172"/>
    </row>
    <row r="169" ht="13.65" customHeight="1">
      <c r="A169" s="155">
        <v>3356</v>
      </c>
      <c r="B169" s="185"/>
      <c r="C169" s="172"/>
      <c r="D169" s="166"/>
      <c r="E169" s="172"/>
      <c r="F169" s="172"/>
      <c r="G169" s="172"/>
      <c r="H169" s="172"/>
      <c r="I169" s="172"/>
      <c r="J169" s="172"/>
      <c r="K169" s="172"/>
      <c r="L169" s="172"/>
      <c r="M169" s="172"/>
      <c r="N169" s="172"/>
    </row>
    <row r="170" ht="13.65" customHeight="1">
      <c r="A170" s="155">
        <v>4927</v>
      </c>
      <c r="B170" s="185"/>
      <c r="C170" s="172"/>
      <c r="D170" s="166"/>
      <c r="E170" s="172"/>
      <c r="F170" s="172"/>
      <c r="G170" s="172"/>
      <c r="H170" s="172"/>
      <c r="I170" s="172"/>
      <c r="J170" s="172"/>
      <c r="K170" s="172"/>
      <c r="L170" s="172"/>
      <c r="M170" s="172"/>
      <c r="N170" s="172"/>
    </row>
    <row r="171" ht="13.65" customHeight="1">
      <c r="A171" s="155">
        <v>10185</v>
      </c>
      <c r="B171" s="185"/>
      <c r="C171" s="172"/>
      <c r="D171" s="166"/>
      <c r="E171" s="172"/>
      <c r="F171" s="172"/>
      <c r="G171" s="172"/>
      <c r="H171" s="172"/>
      <c r="I171" s="172"/>
      <c r="J171" s="172"/>
      <c r="K171" s="172"/>
      <c r="L171" s="172"/>
      <c r="M171" s="172"/>
      <c r="N171" s="172"/>
    </row>
    <row r="172" ht="13.65" customHeight="1">
      <c r="A172" s="155">
        <v>10349</v>
      </c>
      <c r="B172" s="185"/>
      <c r="C172" s="172"/>
      <c r="D172" s="166"/>
      <c r="E172" s="172"/>
      <c r="F172" s="172"/>
      <c r="G172" s="172"/>
      <c r="H172" s="172"/>
      <c r="I172" s="172"/>
      <c r="J172" s="172"/>
      <c r="K172" s="172"/>
      <c r="L172" s="172"/>
      <c r="M172" s="172"/>
      <c r="N172" s="172"/>
    </row>
    <row r="173" ht="13.65" customHeight="1">
      <c r="A173" s="155">
        <v>3870</v>
      </c>
      <c r="B173" s="185"/>
      <c r="C173" s="172"/>
      <c r="D173" s="166"/>
      <c r="E173" s="172"/>
      <c r="F173" s="172"/>
      <c r="G173" s="172"/>
      <c r="H173" s="172"/>
      <c r="I173" s="172"/>
      <c r="J173" s="172"/>
      <c r="K173" s="172"/>
      <c r="L173" s="172"/>
      <c r="M173" s="172"/>
      <c r="N173" s="172"/>
    </row>
    <row r="174" ht="13.65" customHeight="1">
      <c r="A174" s="155">
        <v>2281</v>
      </c>
      <c r="B174" s="185"/>
      <c r="C174" s="172"/>
      <c r="D174" s="166"/>
      <c r="E174" s="172"/>
      <c r="F174" s="172"/>
      <c r="G174" s="172"/>
      <c r="H174" s="172"/>
      <c r="I174" s="172"/>
      <c r="J174" s="172"/>
      <c r="K174" s="172"/>
      <c r="L174" s="172"/>
      <c r="M174" s="172"/>
      <c r="N174" s="172"/>
    </row>
    <row r="175" ht="13.65" customHeight="1">
      <c r="A175" s="155">
        <v>2913</v>
      </c>
      <c r="B175" s="185"/>
      <c r="C175" s="172"/>
      <c r="D175" s="166"/>
      <c r="E175" s="172"/>
      <c r="F175" s="172"/>
      <c r="G175" s="172"/>
      <c r="H175" s="172"/>
      <c r="I175" s="172"/>
      <c r="J175" s="172"/>
      <c r="K175" s="172"/>
      <c r="L175" s="172"/>
      <c r="M175" s="172"/>
      <c r="N175" s="172"/>
    </row>
    <row r="176" ht="13.65" customHeight="1">
      <c r="A176" s="155">
        <v>3872</v>
      </c>
      <c r="B176" s="185"/>
      <c r="C176" s="172"/>
      <c r="D176" s="166"/>
      <c r="E176" s="172"/>
      <c r="F176" s="172"/>
      <c r="G176" s="172"/>
      <c r="H176" s="172"/>
      <c r="I176" s="172"/>
      <c r="J176" s="172"/>
      <c r="K176" s="172"/>
      <c r="L176" s="172"/>
      <c r="M176" s="172"/>
      <c r="N176" s="172"/>
    </row>
    <row r="177" ht="13.65" customHeight="1">
      <c r="A177" s="155">
        <v>5166</v>
      </c>
      <c r="B177" s="185"/>
      <c r="C177" s="172"/>
      <c r="D177" s="166"/>
      <c r="E177" s="172"/>
      <c r="F177" s="172"/>
      <c r="G177" s="172"/>
      <c r="H177" s="172"/>
      <c r="I177" s="172"/>
      <c r="J177" s="172"/>
      <c r="K177" s="172"/>
      <c r="L177" s="172"/>
      <c r="M177" s="172"/>
      <c r="N177" s="172"/>
    </row>
    <row r="178" ht="13.65" customHeight="1">
      <c r="A178" s="155">
        <v>11212</v>
      </c>
      <c r="B178" s="185"/>
      <c r="C178" s="172"/>
      <c r="D178" s="166"/>
      <c r="E178" s="172"/>
      <c r="F178" s="172"/>
      <c r="G178" s="172"/>
      <c r="H178" s="172"/>
      <c r="I178" s="172"/>
      <c r="J178" s="172"/>
      <c r="K178" s="172"/>
      <c r="L178" s="172"/>
      <c r="M178" s="172"/>
      <c r="N178" s="172"/>
    </row>
    <row r="179" ht="13.65" customHeight="1">
      <c r="A179" s="155">
        <v>16849</v>
      </c>
      <c r="B179" s="185"/>
      <c r="C179" s="172"/>
      <c r="D179" s="166"/>
      <c r="E179" s="172"/>
      <c r="F179" s="172"/>
      <c r="G179" s="172"/>
      <c r="H179" s="172"/>
      <c r="I179" s="172"/>
      <c r="J179" s="172"/>
      <c r="K179" s="172"/>
      <c r="L179" s="172"/>
      <c r="M179" s="172"/>
      <c r="N179" s="172"/>
    </row>
    <row r="180" ht="13.65" customHeight="1">
      <c r="A180" s="155">
        <v>6057</v>
      </c>
      <c r="B180" s="185"/>
      <c r="C180" s="172"/>
      <c r="D180" s="166"/>
      <c r="E180" s="172"/>
      <c r="F180" s="172"/>
      <c r="G180" s="172"/>
      <c r="H180" s="172"/>
      <c r="I180" s="172"/>
      <c r="J180" s="172"/>
      <c r="K180" s="172"/>
      <c r="L180" s="172"/>
      <c r="M180" s="172"/>
      <c r="N180" s="172"/>
    </row>
    <row r="181" ht="13.65" customHeight="1">
      <c r="A181" s="155">
        <v>7557</v>
      </c>
      <c r="B181" s="185"/>
      <c r="C181" s="172"/>
      <c r="D181" s="166"/>
      <c r="E181" s="172"/>
      <c r="F181" s="172"/>
      <c r="G181" s="172"/>
      <c r="H181" s="172"/>
      <c r="I181" s="172"/>
      <c r="J181" s="172"/>
      <c r="K181" s="172"/>
      <c r="L181" s="172"/>
      <c r="M181" s="172"/>
      <c r="N181" s="172"/>
    </row>
    <row r="182" ht="13.65" customHeight="1">
      <c r="A182" s="155">
        <v>8901</v>
      </c>
      <c r="B182" s="185"/>
      <c r="C182" s="172"/>
      <c r="D182" s="166"/>
      <c r="E182" s="172"/>
      <c r="F182" s="172"/>
      <c r="G182" s="172"/>
      <c r="H182" s="172"/>
      <c r="I182" s="172"/>
      <c r="J182" s="172"/>
      <c r="K182" s="172"/>
      <c r="L182" s="172"/>
      <c r="M182" s="172"/>
      <c r="N182" s="172"/>
    </row>
    <row r="183" ht="13.65" customHeight="1">
      <c r="A183" s="155">
        <v>14542</v>
      </c>
      <c r="B183" s="185"/>
      <c r="C183" s="172"/>
      <c r="D183" s="166"/>
      <c r="E183" s="172"/>
      <c r="F183" s="172"/>
      <c r="G183" s="172"/>
      <c r="H183" s="172"/>
      <c r="I183" s="172"/>
      <c r="J183" s="172"/>
      <c r="K183" s="172"/>
      <c r="L183" s="172"/>
      <c r="M183" s="172"/>
      <c r="N183" s="172"/>
    </row>
    <row r="184" ht="13.65" customHeight="1">
      <c r="A184" s="155">
        <v>1897</v>
      </c>
      <c r="B184" s="185"/>
      <c r="C184" s="172"/>
      <c r="D184" s="166"/>
      <c r="E184" s="172"/>
      <c r="F184" s="172"/>
      <c r="G184" s="172"/>
      <c r="H184" s="172"/>
      <c r="I184" s="172"/>
      <c r="J184" s="172"/>
      <c r="K184" s="172"/>
      <c r="L184" s="172"/>
      <c r="M184" s="172"/>
      <c r="N184" s="172"/>
    </row>
    <row r="185" ht="13.65" customHeight="1">
      <c r="A185" s="155">
        <v>3470</v>
      </c>
      <c r="B185" s="185"/>
      <c r="C185" s="172"/>
      <c r="D185" s="166"/>
      <c r="E185" s="172"/>
      <c r="F185" s="172"/>
      <c r="G185" s="172"/>
      <c r="H185" s="172"/>
      <c r="I185" s="172"/>
      <c r="J185" s="172"/>
      <c r="K185" s="172"/>
      <c r="L185" s="172"/>
      <c r="M185" s="172"/>
      <c r="N185" s="172"/>
    </row>
    <row r="186" ht="13.65" customHeight="1">
      <c r="A186" s="155">
        <v>4683</v>
      </c>
      <c r="B186" s="185"/>
      <c r="C186" s="172"/>
      <c r="D186" s="166"/>
      <c r="E186" s="172"/>
      <c r="F186" s="172"/>
      <c r="G186" s="172"/>
      <c r="H186" s="172"/>
      <c r="I186" s="172"/>
      <c r="J186" s="172"/>
      <c r="K186" s="172"/>
      <c r="L186" s="172"/>
      <c r="M186" s="172"/>
      <c r="N186" s="172"/>
    </row>
    <row r="187" ht="13.65" customHeight="1">
      <c r="A187" s="155">
        <v>7411</v>
      </c>
      <c r="B187" s="185"/>
      <c r="C187" s="172"/>
      <c r="D187" s="166"/>
      <c r="E187" s="172"/>
      <c r="F187" s="172"/>
      <c r="G187" s="172"/>
      <c r="H187" s="172"/>
      <c r="I187" s="172"/>
      <c r="J187" s="172"/>
      <c r="K187" s="172"/>
      <c r="L187" s="172"/>
      <c r="M187" s="172"/>
      <c r="N187" s="172"/>
    </row>
    <row r="188" ht="13.65" customHeight="1">
      <c r="A188" s="155">
        <v>12163</v>
      </c>
      <c r="B188" s="185"/>
      <c r="C188" s="172"/>
      <c r="D188" s="166"/>
      <c r="E188" s="172"/>
      <c r="F188" s="172"/>
      <c r="G188" s="172"/>
      <c r="H188" s="172"/>
      <c r="I188" s="172"/>
      <c r="J188" s="172"/>
      <c r="K188" s="172"/>
      <c r="L188" s="172"/>
      <c r="M188" s="172"/>
      <c r="N188" s="172"/>
    </row>
    <row r="189" ht="13.65" customHeight="1">
      <c r="A189" s="155">
        <v>1286</v>
      </c>
      <c r="B189" s="185"/>
      <c r="C189" s="172"/>
      <c r="D189" s="166"/>
      <c r="E189" s="172"/>
      <c r="F189" s="172"/>
      <c r="G189" s="172"/>
      <c r="H189" s="172"/>
      <c r="I189" s="172"/>
      <c r="J189" s="172"/>
      <c r="K189" s="172"/>
      <c r="L189" s="172"/>
      <c r="M189" s="172"/>
      <c r="N189" s="172"/>
    </row>
    <row r="190" ht="13.65" customHeight="1">
      <c r="A190" s="155">
        <v>3202</v>
      </c>
      <c r="B190" s="185"/>
      <c r="C190" s="172"/>
      <c r="D190" s="166"/>
      <c r="E190" s="172"/>
      <c r="F190" s="172"/>
      <c r="G190" s="172"/>
      <c r="H190" s="172"/>
      <c r="I190" s="172"/>
      <c r="J190" s="172"/>
      <c r="K190" s="172"/>
      <c r="L190" s="172"/>
      <c r="M190" s="172"/>
      <c r="N190" s="172"/>
    </row>
    <row r="191" ht="13.65" customHeight="1">
      <c r="A191" s="155">
        <v>5345</v>
      </c>
      <c r="B191" s="185"/>
      <c r="C191" s="172"/>
      <c r="D191" s="166"/>
      <c r="E191" s="172"/>
      <c r="F191" s="172"/>
      <c r="G191" s="172"/>
      <c r="H191" s="172"/>
      <c r="I191" s="172"/>
      <c r="J191" s="172"/>
      <c r="K191" s="172"/>
      <c r="L191" s="172"/>
      <c r="M191" s="172"/>
      <c r="N191" s="172"/>
    </row>
    <row r="192" ht="13.65" customHeight="1">
      <c r="A192" s="155">
        <v>6958</v>
      </c>
      <c r="B192" s="185"/>
      <c r="C192" s="172"/>
      <c r="D192" s="166"/>
      <c r="E192" s="172"/>
      <c r="F192" s="172"/>
      <c r="G192" s="172"/>
      <c r="H192" s="172"/>
      <c r="I192" s="172"/>
      <c r="J192" s="172"/>
      <c r="K192" s="172"/>
      <c r="L192" s="172"/>
      <c r="M192" s="172"/>
      <c r="N192" s="172"/>
    </row>
    <row r="193" ht="13.65" customHeight="1">
      <c r="A193" s="155">
        <v>7568</v>
      </c>
      <c r="B193" s="185"/>
      <c r="C193" s="172"/>
      <c r="D193" s="166"/>
      <c r="E193" s="172"/>
      <c r="F193" s="172"/>
      <c r="G193" s="172"/>
      <c r="H193" s="172"/>
      <c r="I193" s="172"/>
      <c r="J193" s="172"/>
      <c r="K193" s="172"/>
      <c r="L193" s="172"/>
      <c r="M193" s="172"/>
      <c r="N193" s="172"/>
    </row>
    <row r="194" ht="13.65" customHeight="1">
      <c r="A194" s="155">
        <v>7275</v>
      </c>
      <c r="B194" s="185"/>
      <c r="C194" s="172"/>
      <c r="D194" s="166"/>
      <c r="E194" s="172"/>
      <c r="F194" s="172"/>
      <c r="G194" s="172"/>
      <c r="H194" s="172"/>
      <c r="I194" s="172"/>
      <c r="J194" s="172"/>
      <c r="K194" s="172"/>
      <c r="L194" s="172"/>
      <c r="M194" s="172"/>
      <c r="N194" s="172"/>
    </row>
    <row r="195" ht="13.65" customHeight="1">
      <c r="A195" s="155">
        <v>8770</v>
      </c>
      <c r="B195" s="185"/>
      <c r="C195" s="172"/>
      <c r="D195" s="166"/>
      <c r="E195" s="172"/>
      <c r="F195" s="172"/>
      <c r="G195" s="172"/>
      <c r="H195" s="172"/>
      <c r="I195" s="172"/>
      <c r="J195" s="172"/>
      <c r="K195" s="172"/>
      <c r="L195" s="172"/>
      <c r="M195" s="172"/>
      <c r="N195" s="172"/>
    </row>
    <row r="196" ht="13.65" customHeight="1">
      <c r="A196" s="155">
        <v>8843</v>
      </c>
      <c r="B196" s="185"/>
      <c r="C196" s="172"/>
      <c r="D196" s="166"/>
      <c r="E196" s="172"/>
      <c r="F196" s="172"/>
      <c r="G196" s="172"/>
      <c r="H196" s="172"/>
      <c r="I196" s="172"/>
      <c r="J196" s="172"/>
      <c r="K196" s="172"/>
      <c r="L196" s="172"/>
      <c r="M196" s="172"/>
      <c r="N196" s="172"/>
    </row>
    <row r="197" ht="13.65" customHeight="1">
      <c r="A197" s="155">
        <v>10293</v>
      </c>
      <c r="B197" s="185"/>
      <c r="C197" s="172"/>
      <c r="D197" s="166"/>
      <c r="E197" s="172"/>
      <c r="F197" s="172"/>
      <c r="G197" s="172"/>
      <c r="H197" s="172"/>
      <c r="I197" s="172"/>
      <c r="J197" s="172"/>
      <c r="K197" s="172"/>
      <c r="L197" s="172"/>
      <c r="M197" s="172"/>
      <c r="N197" s="172"/>
    </row>
    <row r="198" ht="13.65" customHeight="1">
      <c r="A198" s="155">
        <v>10721</v>
      </c>
      <c r="B198" s="185"/>
      <c r="C198" s="172"/>
      <c r="D198" s="166"/>
      <c r="E198" s="172"/>
      <c r="F198" s="172"/>
      <c r="G198" s="172"/>
      <c r="H198" s="172"/>
      <c r="I198" s="172"/>
      <c r="J198" s="172"/>
      <c r="K198" s="172"/>
      <c r="L198" s="172"/>
      <c r="M198" s="172"/>
      <c r="N198" s="172"/>
    </row>
    <row r="199" ht="13.65" customHeight="1">
      <c r="A199" s="155">
        <v>1173</v>
      </c>
      <c r="B199" s="185"/>
      <c r="C199" s="172"/>
      <c r="D199" s="166"/>
      <c r="E199" s="172"/>
      <c r="F199" s="172"/>
      <c r="G199" s="172"/>
      <c r="H199" s="172"/>
      <c r="I199" s="172"/>
      <c r="J199" s="172"/>
      <c r="K199" s="172"/>
      <c r="L199" s="172"/>
      <c r="M199" s="172"/>
      <c r="N199" s="172"/>
    </row>
    <row r="200" ht="13.65" customHeight="1">
      <c r="A200" s="155">
        <v>3409</v>
      </c>
      <c r="B200" s="185"/>
      <c r="C200" s="172"/>
      <c r="D200" s="166"/>
      <c r="E200" s="172"/>
      <c r="F200" s="172"/>
      <c r="G200" s="172"/>
      <c r="H200" s="172"/>
      <c r="I200" s="172"/>
      <c r="J200" s="172"/>
      <c r="K200" s="172"/>
      <c r="L200" s="172"/>
      <c r="M200" s="172"/>
      <c r="N200" s="172"/>
    </row>
    <row r="201" ht="13.65" customHeight="1">
      <c r="A201" s="155">
        <v>3496</v>
      </c>
      <c r="B201" s="185"/>
      <c r="C201" s="172"/>
      <c r="D201" s="166"/>
      <c r="E201" s="172"/>
      <c r="F201" s="172"/>
      <c r="G201" s="172"/>
      <c r="H201" s="172"/>
      <c r="I201" s="172"/>
      <c r="J201" s="172"/>
      <c r="K201" s="172"/>
      <c r="L201" s="172"/>
      <c r="M201" s="172"/>
      <c r="N201" s="172"/>
    </row>
    <row r="202" ht="13.65" customHeight="1">
      <c r="A202" s="155">
        <v>3621</v>
      </c>
      <c r="B202" s="185"/>
      <c r="C202" s="172"/>
      <c r="D202" s="166"/>
      <c r="E202" s="172"/>
      <c r="F202" s="172"/>
      <c r="G202" s="172"/>
      <c r="H202" s="172"/>
      <c r="I202" s="172"/>
      <c r="J202" s="172"/>
      <c r="K202" s="172"/>
      <c r="L202" s="172"/>
      <c r="M202" s="172"/>
      <c r="N202" s="172"/>
    </row>
    <row r="203" ht="13.65" customHeight="1">
      <c r="A203" s="155">
        <v>4023</v>
      </c>
      <c r="B203" s="185"/>
      <c r="C203" s="172"/>
      <c r="D203" s="166"/>
      <c r="E203" s="172"/>
      <c r="F203" s="172"/>
      <c r="G203" s="172"/>
      <c r="H203" s="172"/>
      <c r="I203" s="172"/>
      <c r="J203" s="172"/>
      <c r="K203" s="172"/>
      <c r="L203" s="172"/>
      <c r="M203" s="172"/>
      <c r="N203" s="172"/>
    </row>
    <row r="204" ht="13.65" customHeight="1">
      <c r="A204" s="155">
        <v>11270</v>
      </c>
      <c r="B204" s="185"/>
      <c r="C204" s="172"/>
      <c r="D204" s="166"/>
      <c r="E204" s="172"/>
      <c r="F204" s="172"/>
      <c r="G204" s="172"/>
      <c r="H204" s="172"/>
      <c r="I204" s="172"/>
      <c r="J204" s="172"/>
      <c r="K204" s="172"/>
      <c r="L204" s="172"/>
      <c r="M204" s="172"/>
      <c r="N204" s="172"/>
    </row>
    <row r="205" ht="13.65" customHeight="1">
      <c r="A205" s="155">
        <v>1745</v>
      </c>
      <c r="B205" s="185"/>
      <c r="C205" s="172"/>
      <c r="D205" s="166"/>
      <c r="E205" s="172"/>
      <c r="F205" s="172"/>
      <c r="G205" s="172"/>
      <c r="H205" s="172"/>
      <c r="I205" s="172"/>
      <c r="J205" s="172"/>
      <c r="K205" s="172"/>
      <c r="L205" s="172"/>
      <c r="M205" s="172"/>
      <c r="N205" s="172"/>
    </row>
    <row r="206" ht="13.65" customHeight="1">
      <c r="A206" s="155">
        <v>3662</v>
      </c>
      <c r="B206" s="185"/>
      <c r="C206" s="172"/>
      <c r="D206" s="166"/>
      <c r="E206" s="172"/>
      <c r="F206" s="172"/>
      <c r="G206" s="172"/>
      <c r="H206" s="172"/>
      <c r="I206" s="172"/>
      <c r="J206" s="172"/>
      <c r="K206" s="172"/>
      <c r="L206" s="172"/>
      <c r="M206" s="172"/>
      <c r="N206" s="172"/>
    </row>
    <row r="207" ht="13.65" customHeight="1">
      <c r="A207" s="155">
        <v>5532</v>
      </c>
      <c r="B207" s="185"/>
      <c r="C207" s="172"/>
      <c r="D207" s="166"/>
      <c r="E207" s="172"/>
      <c r="F207" s="172"/>
      <c r="G207" s="172"/>
      <c r="H207" s="172"/>
      <c r="I207" s="172"/>
      <c r="J207" s="172"/>
      <c r="K207" s="172"/>
      <c r="L207" s="172"/>
      <c r="M207" s="172"/>
      <c r="N207" s="172"/>
    </row>
    <row r="208" ht="13.65" customHeight="1">
      <c r="A208" s="155">
        <v>9935</v>
      </c>
      <c r="B208" s="185"/>
      <c r="C208" s="172"/>
      <c r="D208" s="166"/>
      <c r="E208" s="172"/>
      <c r="F208" s="172"/>
      <c r="G208" s="172"/>
      <c r="H208" s="172"/>
      <c r="I208" s="172"/>
      <c r="J208" s="172"/>
      <c r="K208" s="172"/>
      <c r="L208" s="172"/>
      <c r="M208" s="172"/>
      <c r="N208" s="172"/>
    </row>
    <row r="209" ht="13.65" customHeight="1">
      <c r="A209" s="155">
        <v>10428</v>
      </c>
      <c r="B209" s="185"/>
      <c r="C209" s="172"/>
      <c r="D209" s="166"/>
      <c r="E209" s="172"/>
      <c r="F209" s="172"/>
      <c r="G209" s="172"/>
      <c r="H209" s="172"/>
      <c r="I209" s="172"/>
      <c r="J209" s="172"/>
      <c r="K209" s="172"/>
      <c r="L209" s="172"/>
      <c r="M209" s="172"/>
      <c r="N209" s="172"/>
    </row>
    <row r="210" ht="13.65" customHeight="1">
      <c r="A210" s="155">
        <v>1988</v>
      </c>
      <c r="B210" s="185"/>
      <c r="C210" s="172"/>
      <c r="D210" s="166"/>
      <c r="E210" s="172"/>
      <c r="F210" s="172"/>
      <c r="G210" s="172"/>
      <c r="H210" s="172"/>
      <c r="I210" s="172"/>
      <c r="J210" s="172"/>
      <c r="K210" s="172"/>
      <c r="L210" s="172"/>
      <c r="M210" s="172"/>
      <c r="N210" s="172"/>
    </row>
    <row r="211" ht="13.65" customHeight="1">
      <c r="A211" s="155">
        <v>2982</v>
      </c>
      <c r="B211" s="185"/>
      <c r="C211" s="172"/>
      <c r="D211" s="166"/>
      <c r="E211" s="172"/>
      <c r="F211" s="172"/>
      <c r="G211" s="172"/>
      <c r="H211" s="172"/>
      <c r="I211" s="172"/>
      <c r="J211" s="172"/>
      <c r="K211" s="172"/>
      <c r="L211" s="172"/>
      <c r="M211" s="172"/>
      <c r="N211" s="172"/>
    </row>
    <row r="212" ht="13.65" customHeight="1">
      <c r="A212" s="155">
        <v>5084</v>
      </c>
      <c r="B212" s="185"/>
      <c r="C212" s="172"/>
      <c r="D212" s="166"/>
      <c r="E212" s="172"/>
      <c r="F212" s="172"/>
      <c r="G212" s="172"/>
      <c r="H212" s="172"/>
      <c r="I212" s="172"/>
      <c r="J212" s="172"/>
      <c r="K212" s="172"/>
      <c r="L212" s="172"/>
      <c r="M212" s="172"/>
      <c r="N212" s="172"/>
    </row>
    <row r="213" ht="13.65" customHeight="1">
      <c r="A213" s="155">
        <v>6496</v>
      </c>
      <c r="B213" s="185"/>
      <c r="C213" s="172"/>
      <c r="D213" s="166"/>
      <c r="E213" s="172"/>
      <c r="F213" s="172"/>
      <c r="G213" s="172"/>
      <c r="H213" s="172"/>
      <c r="I213" s="172"/>
      <c r="J213" s="172"/>
      <c r="K213" s="172"/>
      <c r="L213" s="172"/>
      <c r="M213" s="172"/>
      <c r="N213" s="172"/>
    </row>
    <row r="214" ht="13.65" customHeight="1">
      <c r="A214" s="155">
        <v>8583</v>
      </c>
      <c r="B214" s="185"/>
      <c r="C214" s="172"/>
      <c r="D214" s="166"/>
      <c r="E214" s="172"/>
      <c r="F214" s="172"/>
      <c r="G214" s="172"/>
      <c r="H214" s="172"/>
      <c r="I214" s="172"/>
      <c r="J214" s="172"/>
      <c r="K214" s="172"/>
      <c r="L214" s="172"/>
      <c r="M214" s="172"/>
      <c r="N214" s="172"/>
    </row>
    <row r="215" ht="13.65" customHeight="1">
      <c r="A215" s="155">
        <v>9436</v>
      </c>
      <c r="B215" s="185"/>
      <c r="C215" s="172"/>
      <c r="D215" s="166"/>
      <c r="E215" s="172"/>
      <c r="F215" s="172"/>
      <c r="G215" s="172"/>
      <c r="H215" s="172"/>
      <c r="I215" s="172"/>
      <c r="J215" s="172"/>
      <c r="K215" s="172"/>
      <c r="L215" s="172"/>
      <c r="M215" s="172"/>
      <c r="N215" s="172"/>
    </row>
    <row r="216" ht="13.65" customHeight="1">
      <c r="A216" s="155">
        <v>9912</v>
      </c>
      <c r="B216" s="185"/>
      <c r="C216" s="172"/>
      <c r="D216" s="166"/>
      <c r="E216" s="172"/>
      <c r="F216" s="172"/>
      <c r="G216" s="172"/>
      <c r="H216" s="172"/>
      <c r="I216" s="172"/>
      <c r="J216" s="172"/>
      <c r="K216" s="172"/>
      <c r="L216" s="172"/>
      <c r="M216" s="172"/>
      <c r="N216" s="172"/>
    </row>
    <row r="217" ht="13.65" customHeight="1">
      <c r="A217" s="155">
        <v>10717</v>
      </c>
      <c r="B217" s="185"/>
      <c r="C217" s="172"/>
      <c r="D217" s="166"/>
      <c r="E217" s="172"/>
      <c r="F217" s="172"/>
      <c r="G217" s="172"/>
      <c r="H217" s="172"/>
      <c r="I217" s="172"/>
      <c r="J217" s="172"/>
      <c r="K217" s="172"/>
      <c r="L217" s="172"/>
      <c r="M217" s="172"/>
      <c r="N217" s="172"/>
    </row>
    <row r="218" ht="13.65" customHeight="1">
      <c r="A218" s="155">
        <v>15477</v>
      </c>
      <c r="B218" s="185"/>
      <c r="C218" s="172"/>
      <c r="D218" s="166"/>
      <c r="E218" s="172"/>
      <c r="F218" s="172"/>
      <c r="G218" s="172"/>
      <c r="H218" s="172"/>
      <c r="I218" s="172"/>
      <c r="J218" s="172"/>
      <c r="K218" s="172"/>
      <c r="L218" s="172"/>
      <c r="M218" s="172"/>
      <c r="N218" s="172"/>
    </row>
    <row r="219" ht="13.65" customHeight="1">
      <c r="A219" s="155">
        <v>3055</v>
      </c>
      <c r="B219" s="185"/>
      <c r="C219" s="172"/>
      <c r="D219" s="166"/>
      <c r="E219" s="172"/>
      <c r="F219" s="172"/>
      <c r="G219" s="172"/>
      <c r="H219" s="172"/>
      <c r="I219" s="172"/>
      <c r="J219" s="172"/>
      <c r="K219" s="172"/>
      <c r="L219" s="172"/>
      <c r="M219" s="172"/>
      <c r="N219" s="172"/>
    </row>
    <row r="220" ht="13.65" customHeight="1">
      <c r="A220" s="155">
        <v>4791</v>
      </c>
      <c r="B220" s="185"/>
      <c r="C220" s="172"/>
      <c r="D220" s="166"/>
      <c r="E220" s="172"/>
      <c r="F220" s="172"/>
      <c r="G220" s="172"/>
      <c r="H220" s="172"/>
      <c r="I220" s="172"/>
      <c r="J220" s="172"/>
      <c r="K220" s="172"/>
      <c r="L220" s="172"/>
      <c r="M220" s="172"/>
      <c r="N220" s="172"/>
    </row>
    <row r="221" ht="13.65" customHeight="1">
      <c r="A221" s="155">
        <v>4906</v>
      </c>
      <c r="B221" s="185"/>
      <c r="C221" s="172"/>
      <c r="D221" s="166"/>
      <c r="E221" s="172"/>
      <c r="F221" s="172"/>
      <c r="G221" s="172"/>
      <c r="H221" s="172"/>
      <c r="I221" s="172"/>
      <c r="J221" s="172"/>
      <c r="K221" s="172"/>
      <c r="L221" s="172"/>
      <c r="M221" s="172"/>
      <c r="N221" s="172"/>
    </row>
    <row r="222" ht="13.65" customHeight="1">
      <c r="A222" s="155">
        <v>5499</v>
      </c>
      <c r="B222" s="185"/>
      <c r="C222" s="172"/>
      <c r="D222" s="166"/>
      <c r="E222" s="172"/>
      <c r="F222" s="172"/>
      <c r="G222" s="172"/>
      <c r="H222" s="172"/>
      <c r="I222" s="172"/>
      <c r="J222" s="172"/>
      <c r="K222" s="172"/>
      <c r="L222" s="172"/>
      <c r="M222" s="172"/>
      <c r="N222" s="172"/>
    </row>
    <row r="223" ht="13.65" customHeight="1">
      <c r="A223" s="155">
        <v>6959</v>
      </c>
      <c r="B223" s="185"/>
      <c r="C223" s="172"/>
      <c r="D223" s="166"/>
      <c r="E223" s="172"/>
      <c r="F223" s="172"/>
      <c r="G223" s="172"/>
      <c r="H223" s="172"/>
      <c r="I223" s="172"/>
      <c r="J223" s="172"/>
      <c r="K223" s="172"/>
      <c r="L223" s="172"/>
      <c r="M223" s="172"/>
      <c r="N223" s="172"/>
    </row>
    <row r="224" ht="13.65" customHeight="1">
      <c r="A224" s="155">
        <v>11491</v>
      </c>
      <c r="B224" s="185"/>
      <c r="C224" s="172"/>
      <c r="D224" s="166"/>
      <c r="E224" s="172"/>
      <c r="F224" s="172"/>
      <c r="G224" s="172"/>
      <c r="H224" s="172"/>
      <c r="I224" s="172"/>
      <c r="J224" s="172"/>
      <c r="K224" s="172"/>
      <c r="L224" s="172"/>
      <c r="M224" s="172"/>
      <c r="N224" s="172"/>
    </row>
    <row r="225" ht="13.65" customHeight="1">
      <c r="A225" s="155">
        <v>1754</v>
      </c>
      <c r="B225" s="185"/>
      <c r="C225" s="172"/>
      <c r="D225" s="166"/>
      <c r="E225" s="172"/>
      <c r="F225" s="172"/>
      <c r="G225" s="172"/>
      <c r="H225" s="172"/>
      <c r="I225" s="172"/>
      <c r="J225" s="172"/>
      <c r="K225" s="172"/>
      <c r="L225" s="172"/>
      <c r="M225" s="172"/>
      <c r="N225" s="172"/>
    </row>
    <row r="226" ht="13.65" customHeight="1">
      <c r="A226" s="155">
        <v>2504</v>
      </c>
      <c r="B226" s="185"/>
      <c r="C226" s="172"/>
      <c r="D226" s="166"/>
      <c r="E226" s="172"/>
      <c r="F226" s="172"/>
      <c r="G226" s="172"/>
      <c r="H226" s="172"/>
      <c r="I226" s="172"/>
      <c r="J226" s="172"/>
      <c r="K226" s="172"/>
      <c r="L226" s="172"/>
      <c r="M226" s="172"/>
      <c r="N226" s="172"/>
    </row>
    <row r="227" ht="13.65" customHeight="1">
      <c r="A227" s="155">
        <v>2675</v>
      </c>
      <c r="B227" s="185"/>
      <c r="C227" s="172"/>
      <c r="D227" s="166"/>
      <c r="E227" s="172"/>
      <c r="F227" s="172"/>
      <c r="G227" s="172"/>
      <c r="H227" s="172"/>
      <c r="I227" s="172"/>
      <c r="J227" s="172"/>
      <c r="K227" s="172"/>
      <c r="L227" s="172"/>
      <c r="M227" s="172"/>
      <c r="N227" s="172"/>
    </row>
    <row r="228" ht="13.65" customHeight="1">
      <c r="A228" s="155">
        <v>5048</v>
      </c>
      <c r="B228" s="185"/>
      <c r="C228" s="172"/>
      <c r="D228" s="166"/>
      <c r="E228" s="172"/>
      <c r="F228" s="172"/>
      <c r="G228" s="172"/>
      <c r="H228" s="172"/>
      <c r="I228" s="172"/>
      <c r="J228" s="172"/>
      <c r="K228" s="172"/>
      <c r="L228" s="172"/>
      <c r="M228" s="172"/>
      <c r="N228" s="172"/>
    </row>
    <row r="229" ht="13.65" customHeight="1">
      <c r="A229" s="155">
        <v>10745</v>
      </c>
      <c r="B229" s="185"/>
      <c r="C229" s="172"/>
      <c r="D229" s="166"/>
      <c r="E229" s="172"/>
      <c r="F229" s="172"/>
      <c r="G229" s="172"/>
      <c r="H229" s="172"/>
      <c r="I229" s="172"/>
      <c r="J229" s="172"/>
      <c r="K229" s="172"/>
      <c r="L229" s="172"/>
      <c r="M229" s="172"/>
      <c r="N229" s="172"/>
    </row>
    <row r="230" ht="13.65" customHeight="1">
      <c r="A230" s="155">
        <v>2893</v>
      </c>
      <c r="B230" s="185"/>
      <c r="C230" s="172"/>
      <c r="D230" s="166"/>
      <c r="E230" s="172"/>
      <c r="F230" s="172"/>
      <c r="G230" s="172"/>
      <c r="H230" s="172"/>
      <c r="I230" s="172"/>
      <c r="J230" s="172"/>
      <c r="K230" s="172"/>
      <c r="L230" s="172"/>
      <c r="M230" s="172"/>
      <c r="N230" s="172"/>
    </row>
    <row r="231" ht="13.65" customHeight="1">
      <c r="A231" s="155">
        <v>3353</v>
      </c>
      <c r="B231" s="185"/>
      <c r="C231" s="172"/>
      <c r="D231" s="166"/>
      <c r="E231" s="172"/>
      <c r="F231" s="172"/>
      <c r="G231" s="172"/>
      <c r="H231" s="172"/>
      <c r="I231" s="172"/>
      <c r="J231" s="172"/>
      <c r="K231" s="172"/>
      <c r="L231" s="172"/>
      <c r="M231" s="172"/>
      <c r="N231" s="172"/>
    </row>
    <row r="232" ht="13.65" customHeight="1">
      <c r="A232" s="155">
        <v>3534</v>
      </c>
      <c r="B232" s="185"/>
      <c r="C232" s="172"/>
      <c r="D232" s="166"/>
      <c r="E232" s="172"/>
      <c r="F232" s="172"/>
      <c r="G232" s="172"/>
      <c r="H232" s="172"/>
      <c r="I232" s="172"/>
      <c r="J232" s="172"/>
      <c r="K232" s="172"/>
      <c r="L232" s="172"/>
      <c r="M232" s="172"/>
      <c r="N232" s="172"/>
    </row>
    <row r="233" ht="13.65" customHeight="1">
      <c r="A233" s="155">
        <v>3857</v>
      </c>
      <c r="B233" s="185"/>
      <c r="C233" s="172"/>
      <c r="D233" s="166"/>
      <c r="E233" s="172"/>
      <c r="F233" s="172"/>
      <c r="G233" s="172"/>
      <c r="H233" s="172"/>
      <c r="I233" s="172"/>
      <c r="J233" s="172"/>
      <c r="K233" s="172"/>
      <c r="L233" s="172"/>
      <c r="M233" s="172"/>
      <c r="N233" s="172"/>
    </row>
    <row r="234" ht="13.65" customHeight="1">
      <c r="A234" s="155">
        <v>7033</v>
      </c>
      <c r="B234" s="185"/>
      <c r="C234" s="172"/>
      <c r="D234" s="166"/>
      <c r="E234" s="172"/>
      <c r="F234" s="172"/>
      <c r="G234" s="172"/>
      <c r="H234" s="172"/>
      <c r="I234" s="172"/>
      <c r="J234" s="172"/>
      <c r="K234" s="172"/>
      <c r="L234" s="172"/>
      <c r="M234" s="172"/>
      <c r="N234" s="172"/>
    </row>
    <row r="235" ht="13.65" customHeight="1">
      <c r="A235" s="155">
        <v>3006</v>
      </c>
      <c r="B235" s="185"/>
      <c r="C235" s="172"/>
      <c r="D235" s="166"/>
      <c r="E235" s="172"/>
      <c r="F235" s="172"/>
      <c r="G235" s="172"/>
      <c r="H235" s="172"/>
      <c r="I235" s="172"/>
      <c r="J235" s="172"/>
      <c r="K235" s="172"/>
      <c r="L235" s="172"/>
      <c r="M235" s="172"/>
      <c r="N235" s="172"/>
    </row>
    <row r="236" ht="13.65" customHeight="1">
      <c r="A236" s="155">
        <v>3014</v>
      </c>
      <c r="B236" s="185"/>
      <c r="C236" s="172"/>
      <c r="D236" s="166"/>
      <c r="E236" s="172"/>
      <c r="F236" s="172"/>
      <c r="G236" s="172"/>
      <c r="H236" s="172"/>
      <c r="I236" s="172"/>
      <c r="J236" s="172"/>
      <c r="K236" s="172"/>
      <c r="L236" s="172"/>
      <c r="M236" s="172"/>
      <c r="N236" s="172"/>
    </row>
    <row r="237" ht="13.65" customHeight="1">
      <c r="A237" s="155">
        <v>3048</v>
      </c>
      <c r="B237" s="185"/>
      <c r="C237" s="172"/>
      <c r="D237" s="166"/>
      <c r="E237" s="172"/>
      <c r="F237" s="172"/>
      <c r="G237" s="172"/>
      <c r="H237" s="172"/>
      <c r="I237" s="172"/>
      <c r="J237" s="172"/>
      <c r="K237" s="172"/>
      <c r="L237" s="172"/>
      <c r="M237" s="172"/>
      <c r="N237" s="172"/>
    </row>
    <row r="238" ht="13.65" customHeight="1">
      <c r="A238" s="155">
        <v>5461</v>
      </c>
      <c r="B238" s="185"/>
      <c r="C238" s="172"/>
      <c r="D238" s="166"/>
      <c r="E238" s="172"/>
      <c r="F238" s="172"/>
      <c r="G238" s="172"/>
      <c r="H238" s="172"/>
      <c r="I238" s="172"/>
      <c r="J238" s="172"/>
      <c r="K238" s="172"/>
      <c r="L238" s="172"/>
      <c r="M238" s="172"/>
      <c r="N238" s="172"/>
    </row>
    <row r="239" ht="13.65" customHeight="1">
      <c r="A239" s="155">
        <v>8324</v>
      </c>
      <c r="B239" s="185"/>
      <c r="C239" s="172"/>
      <c r="D239" s="166"/>
      <c r="E239" s="172"/>
      <c r="F239" s="172"/>
      <c r="G239" s="172"/>
      <c r="H239" s="172"/>
      <c r="I239" s="172"/>
      <c r="J239" s="172"/>
      <c r="K239" s="172"/>
      <c r="L239" s="172"/>
      <c r="M239" s="172"/>
      <c r="N239" s="172"/>
    </row>
    <row r="240" ht="13.65" customHeight="1">
      <c r="A240" s="155">
        <v>9281</v>
      </c>
      <c r="B240" s="185"/>
      <c r="C240" s="172"/>
      <c r="D240" s="166"/>
      <c r="E240" s="172"/>
      <c r="F240" s="172"/>
      <c r="G240" s="172"/>
      <c r="H240" s="172"/>
      <c r="I240" s="172"/>
      <c r="J240" s="172"/>
      <c r="K240" s="172"/>
      <c r="L240" s="172"/>
      <c r="M240" s="172"/>
      <c r="N240" s="172"/>
    </row>
    <row r="241" ht="13.65" customHeight="1">
      <c r="A241" s="155">
        <v>11407</v>
      </c>
      <c r="B241" s="185"/>
      <c r="C241" s="172"/>
      <c r="D241" s="166"/>
      <c r="E241" s="172"/>
      <c r="F241" s="172"/>
      <c r="G241" s="172"/>
      <c r="H241" s="172"/>
      <c r="I241" s="172"/>
      <c r="J241" s="172"/>
      <c r="K241" s="172"/>
      <c r="L241" s="172"/>
      <c r="M241" s="172"/>
      <c r="N241" s="172"/>
    </row>
    <row r="242" ht="13.65" customHeight="1">
      <c r="A242" s="155">
        <v>3208</v>
      </c>
      <c r="B242" s="185"/>
      <c r="C242" s="172"/>
      <c r="D242" s="166"/>
      <c r="E242" s="172"/>
      <c r="F242" s="172"/>
      <c r="G242" s="172"/>
      <c r="H242" s="172"/>
      <c r="I242" s="172"/>
      <c r="J242" s="172"/>
      <c r="K242" s="172"/>
      <c r="L242" s="172"/>
      <c r="M242" s="172"/>
      <c r="N242" s="172"/>
    </row>
    <row r="243" ht="13.65" customHeight="1">
      <c r="A243" s="155">
        <v>3622</v>
      </c>
      <c r="B243" s="185"/>
      <c r="C243" s="172"/>
      <c r="D243" s="166"/>
      <c r="E243" s="172"/>
      <c r="F243" s="172"/>
      <c r="G243" s="172"/>
      <c r="H243" s="172"/>
      <c r="I243" s="172"/>
      <c r="J243" s="172"/>
      <c r="K243" s="172"/>
      <c r="L243" s="172"/>
      <c r="M243" s="172"/>
      <c r="N243" s="172"/>
    </row>
    <row r="244" ht="13.65" customHeight="1">
      <c r="A244" s="155">
        <v>4562</v>
      </c>
      <c r="B244" s="185"/>
      <c r="C244" s="172"/>
      <c r="D244" s="166"/>
      <c r="E244" s="172"/>
      <c r="F244" s="172"/>
      <c r="G244" s="172"/>
      <c r="H244" s="172"/>
      <c r="I244" s="172"/>
      <c r="J244" s="172"/>
      <c r="K244" s="172"/>
      <c r="L244" s="172"/>
      <c r="M244" s="172"/>
      <c r="N244" s="172"/>
    </row>
    <row r="245" ht="13.65" customHeight="1">
      <c r="A245" s="155">
        <v>5022</v>
      </c>
      <c r="B245" s="185"/>
      <c r="C245" s="172"/>
      <c r="D245" s="166"/>
      <c r="E245" s="172"/>
      <c r="F245" s="172"/>
      <c r="G245" s="172"/>
      <c r="H245" s="172"/>
      <c r="I245" s="172"/>
      <c r="J245" s="172"/>
      <c r="K245" s="172"/>
      <c r="L245" s="172"/>
      <c r="M245" s="172"/>
      <c r="N245" s="172"/>
    </row>
    <row r="246" ht="13.65" customHeight="1">
      <c r="A246" s="155">
        <v>10269</v>
      </c>
      <c r="B246" s="185"/>
      <c r="C246" s="172"/>
      <c r="D246" s="166"/>
      <c r="E246" s="172"/>
      <c r="F246" s="172"/>
      <c r="G246" s="172"/>
      <c r="H246" s="172"/>
      <c r="I246" s="172"/>
      <c r="J246" s="172"/>
      <c r="K246" s="172"/>
      <c r="L246" s="172"/>
      <c r="M246" s="172"/>
      <c r="N246" s="172"/>
    </row>
    <row r="247" ht="13.65" customHeight="1">
      <c r="A247" s="155">
        <v>13931</v>
      </c>
      <c r="B247" s="185"/>
      <c r="C247" s="172"/>
      <c r="D247" s="166"/>
      <c r="E247" s="172"/>
      <c r="F247" s="172"/>
      <c r="G247" s="172"/>
      <c r="H247" s="172"/>
      <c r="I247" s="172"/>
      <c r="J247" s="172"/>
      <c r="K247" s="172"/>
      <c r="L247" s="172"/>
      <c r="M247" s="172"/>
      <c r="N247" s="172"/>
    </row>
    <row r="248" ht="13.65" customHeight="1">
      <c r="A248" s="155">
        <v>15006</v>
      </c>
      <c r="B248" s="185"/>
      <c r="C248" s="172"/>
      <c r="D248" s="166"/>
      <c r="E248" s="172"/>
      <c r="F248" s="172"/>
      <c r="G248" s="172"/>
      <c r="H248" s="172"/>
      <c r="I248" s="172"/>
      <c r="J248" s="172"/>
      <c r="K248" s="172"/>
      <c r="L248" s="172"/>
      <c r="M248" s="172"/>
      <c r="N248" s="172"/>
    </row>
    <row r="249" ht="13.65" customHeight="1">
      <c r="A249" s="155">
        <v>1207</v>
      </c>
      <c r="B249" s="185"/>
      <c r="C249" s="172"/>
      <c r="D249" s="166"/>
      <c r="E249" s="172"/>
      <c r="F249" s="172"/>
      <c r="G249" s="172"/>
      <c r="H249" s="172"/>
      <c r="I249" s="172"/>
      <c r="J249" s="172"/>
      <c r="K249" s="172"/>
      <c r="L249" s="172"/>
      <c r="M249" s="172"/>
      <c r="N249" s="172"/>
    </row>
    <row r="250" ht="13.65" customHeight="1">
      <c r="A250" s="155">
        <v>5755</v>
      </c>
      <c r="B250" s="185"/>
      <c r="C250" s="172"/>
      <c r="D250" s="166"/>
      <c r="E250" s="172"/>
      <c r="F250" s="172"/>
      <c r="G250" s="172"/>
      <c r="H250" s="172"/>
      <c r="I250" s="172"/>
      <c r="J250" s="172"/>
      <c r="K250" s="172"/>
      <c r="L250" s="172"/>
      <c r="M250" s="172"/>
      <c r="N250" s="172"/>
    </row>
    <row r="251" ht="13.65" customHeight="1">
      <c r="A251" s="155">
        <v>6103</v>
      </c>
      <c r="B251" s="185"/>
      <c r="C251" s="172"/>
      <c r="D251" s="166"/>
      <c r="E251" s="172"/>
      <c r="F251" s="172"/>
      <c r="G251" s="172"/>
      <c r="H251" s="172"/>
      <c r="I251" s="172"/>
      <c r="J251" s="172"/>
      <c r="K251" s="172"/>
      <c r="L251" s="172"/>
      <c r="M251" s="172"/>
      <c r="N251" s="172"/>
    </row>
    <row r="252" ht="13.65" customHeight="1">
      <c r="A252" s="155">
        <v>8805</v>
      </c>
      <c r="B252" s="185"/>
      <c r="C252" s="172"/>
      <c r="D252" s="166"/>
      <c r="E252" s="172"/>
      <c r="F252" s="172"/>
      <c r="G252" s="172"/>
      <c r="H252" s="172"/>
      <c r="I252" s="172"/>
      <c r="J252" s="172"/>
      <c r="K252" s="172"/>
      <c r="L252" s="172"/>
      <c r="M252" s="172"/>
      <c r="N252" s="172"/>
    </row>
    <row r="253" ht="13.65" customHeight="1">
      <c r="A253" s="155">
        <v>8978</v>
      </c>
      <c r="B253" s="185"/>
      <c r="C253" s="172"/>
      <c r="D253" s="166"/>
      <c r="E253" s="172"/>
      <c r="F253" s="172"/>
      <c r="G253" s="172"/>
      <c r="H253" s="172"/>
      <c r="I253" s="172"/>
      <c r="J253" s="172"/>
      <c r="K253" s="172"/>
      <c r="L253" s="172"/>
      <c r="M253" s="172"/>
      <c r="N253" s="172"/>
    </row>
    <row r="254" ht="13.65" customHeight="1">
      <c r="A254" s="155">
        <v>2012</v>
      </c>
      <c r="B254" s="185"/>
      <c r="C254" s="172"/>
      <c r="D254" s="166"/>
      <c r="E254" s="172"/>
      <c r="F254" s="172"/>
      <c r="G254" s="172"/>
      <c r="H254" s="172"/>
      <c r="I254" s="172"/>
      <c r="J254" s="172"/>
      <c r="K254" s="172"/>
      <c r="L254" s="172"/>
      <c r="M254" s="172"/>
      <c r="N254" s="172"/>
    </row>
    <row r="255" ht="13.65" customHeight="1">
      <c r="A255" s="155">
        <v>2855</v>
      </c>
      <c r="B255" s="185"/>
      <c r="C255" s="172"/>
      <c r="D255" s="166"/>
      <c r="E255" s="172"/>
      <c r="F255" s="172"/>
      <c r="G255" s="172"/>
      <c r="H255" s="172"/>
      <c r="I255" s="172"/>
      <c r="J255" s="172"/>
      <c r="K255" s="172"/>
      <c r="L255" s="172"/>
      <c r="M255" s="172"/>
      <c r="N255" s="172"/>
    </row>
    <row r="256" ht="13.65" customHeight="1">
      <c r="A256" s="155">
        <v>3012</v>
      </c>
      <c r="B256" s="185"/>
      <c r="C256" s="172"/>
      <c r="D256" s="166"/>
      <c r="E256" s="172"/>
      <c r="F256" s="172"/>
      <c r="G256" s="172"/>
      <c r="H256" s="172"/>
      <c r="I256" s="172"/>
      <c r="J256" s="172"/>
      <c r="K256" s="172"/>
      <c r="L256" s="172"/>
      <c r="M256" s="172"/>
      <c r="N256" s="172"/>
    </row>
    <row r="257" ht="13.65" customHeight="1">
      <c r="A257" s="155">
        <v>3475</v>
      </c>
      <c r="B257" s="185"/>
      <c r="C257" s="172"/>
      <c r="D257" s="166"/>
      <c r="E257" s="172"/>
      <c r="F257" s="172"/>
      <c r="G257" s="172"/>
      <c r="H257" s="172"/>
      <c r="I257" s="172"/>
      <c r="J257" s="172"/>
      <c r="K257" s="172"/>
      <c r="L257" s="172"/>
      <c r="M257" s="172"/>
      <c r="N257" s="172"/>
    </row>
    <row r="258" ht="13.65" customHeight="1">
      <c r="A258" s="155">
        <v>4787</v>
      </c>
      <c r="B258" s="185"/>
      <c r="C258" s="172"/>
      <c r="D258" s="166"/>
      <c r="E258" s="172"/>
      <c r="F258" s="172"/>
      <c r="G258" s="172"/>
      <c r="H258" s="172"/>
      <c r="I258" s="172"/>
      <c r="J258" s="172"/>
      <c r="K258" s="172"/>
      <c r="L258" s="172"/>
      <c r="M258" s="172"/>
      <c r="N258" s="172"/>
    </row>
    <row r="259" ht="13.65" customHeight="1">
      <c r="A259" s="155">
        <v>9110</v>
      </c>
      <c r="B259" s="185"/>
      <c r="C259" s="172"/>
      <c r="D259" s="166"/>
      <c r="E259" s="172"/>
      <c r="F259" s="172"/>
      <c r="G259" s="172"/>
      <c r="H259" s="172"/>
      <c r="I259" s="172"/>
      <c r="J259" s="172"/>
      <c r="K259" s="172"/>
      <c r="L259" s="172"/>
      <c r="M259" s="172"/>
      <c r="N259" s="172"/>
    </row>
    <row r="260" ht="13.65" customHeight="1">
      <c r="A260" s="155">
        <v>3015</v>
      </c>
      <c r="B260" s="185"/>
      <c r="C260" s="172"/>
      <c r="D260" s="166"/>
      <c r="E260" s="172"/>
      <c r="F260" s="172"/>
      <c r="G260" s="172"/>
      <c r="H260" s="172"/>
      <c r="I260" s="172"/>
      <c r="J260" s="172"/>
      <c r="K260" s="172"/>
      <c r="L260" s="172"/>
      <c r="M260" s="172"/>
      <c r="N260" s="172"/>
    </row>
    <row r="261" ht="13.65" customHeight="1">
      <c r="A261" s="155">
        <v>8058</v>
      </c>
      <c r="B261" s="185"/>
      <c r="C261" s="172"/>
      <c r="D261" s="166"/>
      <c r="E261" s="172"/>
      <c r="F261" s="172"/>
      <c r="G261" s="172"/>
      <c r="H261" s="172"/>
      <c r="I261" s="172"/>
      <c r="J261" s="172"/>
      <c r="K261" s="172"/>
      <c r="L261" s="172"/>
      <c r="M261" s="172"/>
      <c r="N261" s="172"/>
    </row>
    <row r="262" ht="13.65" customHeight="1">
      <c r="A262" s="155">
        <v>8322</v>
      </c>
      <c r="B262" s="185"/>
      <c r="C262" s="172"/>
      <c r="D262" s="166"/>
      <c r="E262" s="172"/>
      <c r="F262" s="172"/>
      <c r="G262" s="172"/>
      <c r="H262" s="172"/>
      <c r="I262" s="172"/>
      <c r="J262" s="172"/>
      <c r="K262" s="172"/>
      <c r="L262" s="172"/>
      <c r="M262" s="172"/>
      <c r="N262" s="172"/>
    </row>
    <row r="263" ht="13.65" customHeight="1">
      <c r="A263" s="155">
        <v>8323</v>
      </c>
      <c r="B263" s="185"/>
      <c r="C263" s="172"/>
      <c r="D263" s="166"/>
      <c r="E263" s="172"/>
      <c r="F263" s="172"/>
      <c r="G263" s="172"/>
      <c r="H263" s="172"/>
      <c r="I263" s="172"/>
      <c r="J263" s="172"/>
      <c r="K263" s="172"/>
      <c r="L263" s="172"/>
      <c r="M263" s="172"/>
      <c r="N263" s="172"/>
    </row>
    <row r="264" ht="13.65" customHeight="1">
      <c r="A264" s="155">
        <v>11576</v>
      </c>
      <c r="B264" s="185"/>
      <c r="C264" s="172"/>
      <c r="D264" s="166"/>
      <c r="E264" s="172"/>
      <c r="F264" s="172"/>
      <c r="G264" s="172"/>
      <c r="H264" s="172"/>
      <c r="I264" s="172"/>
      <c r="J264" s="172"/>
      <c r="K264" s="172"/>
      <c r="L264" s="172"/>
      <c r="M264" s="172"/>
      <c r="N264" s="172"/>
    </row>
    <row r="265" ht="13.65" customHeight="1">
      <c r="A265" s="155">
        <v>9753</v>
      </c>
      <c r="B265" s="185"/>
      <c r="C265" s="172"/>
      <c r="D265" s="166"/>
      <c r="E265" s="172"/>
      <c r="F265" s="172"/>
      <c r="G265" s="172"/>
      <c r="H265" s="172"/>
      <c r="I265" s="172"/>
      <c r="J265" s="172"/>
      <c r="K265" s="172"/>
      <c r="L265" s="172"/>
      <c r="M265" s="172"/>
      <c r="N265" s="172"/>
    </row>
    <row r="266" ht="13.65" customHeight="1">
      <c r="A266" s="155">
        <v>12103</v>
      </c>
      <c r="B266" s="185"/>
      <c r="C266" s="172"/>
      <c r="D266" s="166"/>
      <c r="E266" s="172"/>
      <c r="F266" s="172"/>
      <c r="G266" s="172"/>
      <c r="H266" s="172"/>
      <c r="I266" s="172"/>
      <c r="J266" s="172"/>
      <c r="K266" s="172"/>
      <c r="L266" s="172"/>
      <c r="M266" s="172"/>
      <c r="N266" s="172"/>
    </row>
    <row r="267" ht="13.65" customHeight="1">
      <c r="A267" s="155">
        <v>13296</v>
      </c>
      <c r="B267" s="185"/>
      <c r="C267" s="172"/>
      <c r="D267" s="166"/>
      <c r="E267" s="172"/>
      <c r="F267" s="172"/>
      <c r="G267" s="172"/>
      <c r="H267" s="172"/>
      <c r="I267" s="172"/>
      <c r="J267" s="172"/>
      <c r="K267" s="172"/>
      <c r="L267" s="172"/>
      <c r="M267" s="172"/>
      <c r="N267" s="172"/>
    </row>
    <row r="268" ht="13.65" customHeight="1">
      <c r="A268" s="155">
        <v>14657</v>
      </c>
      <c r="B268" s="185"/>
      <c r="C268" s="172"/>
      <c r="D268" s="166"/>
      <c r="E268" s="172"/>
      <c r="F268" s="172"/>
      <c r="G268" s="172"/>
      <c r="H268" s="172"/>
      <c r="I268" s="172"/>
      <c r="J268" s="172"/>
      <c r="K268" s="172"/>
      <c r="L268" s="172"/>
      <c r="M268" s="172"/>
      <c r="N268" s="172"/>
    </row>
    <row r="269" ht="13.65" customHeight="1">
      <c r="A269" s="155">
        <v>15228</v>
      </c>
      <c r="B269" s="185"/>
      <c r="C269" s="172"/>
      <c r="D269" s="166"/>
      <c r="E269" s="172"/>
      <c r="F269" s="172"/>
      <c r="G269" s="172"/>
      <c r="H269" s="172"/>
      <c r="I269" s="172"/>
      <c r="J269" s="172"/>
      <c r="K269" s="172"/>
      <c r="L269" s="172"/>
      <c r="M269" s="172"/>
      <c r="N269" s="172"/>
    </row>
    <row r="270" ht="13.65" customHeight="1">
      <c r="A270" s="155">
        <v>15731</v>
      </c>
      <c r="B270" s="185"/>
      <c r="C270" s="172"/>
      <c r="D270" s="166"/>
      <c r="E270" s="172"/>
      <c r="F270" s="172"/>
      <c r="G270" s="172"/>
      <c r="H270" s="172"/>
      <c r="I270" s="172"/>
      <c r="J270" s="172"/>
      <c r="K270" s="172"/>
      <c r="L270" s="172"/>
      <c r="M270" s="172"/>
      <c r="N270" s="172"/>
    </row>
    <row r="271" ht="13.65" customHeight="1">
      <c r="A271" s="155">
        <v>1217</v>
      </c>
      <c r="B271" s="185"/>
      <c r="C271" s="172"/>
      <c r="D271" s="166"/>
      <c r="E271" s="172"/>
      <c r="F271" s="172"/>
      <c r="G271" s="172"/>
      <c r="H271" s="172"/>
      <c r="I271" s="172"/>
      <c r="J271" s="172"/>
      <c r="K271" s="172"/>
      <c r="L271" s="172"/>
      <c r="M271" s="172"/>
      <c r="N271" s="172"/>
    </row>
    <row r="272" ht="13.65" customHeight="1">
      <c r="A272" s="155">
        <v>2395</v>
      </c>
      <c r="B272" s="185"/>
      <c r="C272" s="172"/>
      <c r="D272" s="166"/>
      <c r="E272" s="172"/>
      <c r="F272" s="172"/>
      <c r="G272" s="172"/>
      <c r="H272" s="172"/>
      <c r="I272" s="172"/>
      <c r="J272" s="172"/>
      <c r="K272" s="172"/>
      <c r="L272" s="172"/>
      <c r="M272" s="172"/>
      <c r="N272" s="172"/>
    </row>
    <row r="273" ht="13.65" customHeight="1">
      <c r="A273" s="155">
        <v>3088</v>
      </c>
      <c r="B273" s="185"/>
      <c r="C273" s="172"/>
      <c r="D273" s="166"/>
      <c r="E273" s="172"/>
      <c r="F273" s="172"/>
      <c r="G273" s="172"/>
      <c r="H273" s="172"/>
      <c r="I273" s="172"/>
      <c r="J273" s="172"/>
      <c r="K273" s="172"/>
      <c r="L273" s="172"/>
      <c r="M273" s="172"/>
      <c r="N273" s="172"/>
    </row>
    <row r="274" ht="13.65" customHeight="1">
      <c r="A274" s="155">
        <v>9217</v>
      </c>
      <c r="B274" s="185"/>
      <c r="C274" s="172"/>
      <c r="D274" s="166"/>
      <c r="E274" s="172"/>
      <c r="F274" s="172"/>
      <c r="G274" s="172"/>
      <c r="H274" s="172"/>
      <c r="I274" s="172"/>
      <c r="J274" s="172"/>
      <c r="K274" s="172"/>
      <c r="L274" s="172"/>
      <c r="M274" s="172"/>
      <c r="N274" s="172"/>
    </row>
    <row r="275" ht="13.65" customHeight="1">
      <c r="A275" s="155">
        <v>9294</v>
      </c>
      <c r="B275" s="185"/>
      <c r="C275" s="172"/>
      <c r="D275" s="166"/>
      <c r="E275" s="172"/>
      <c r="F275" s="172"/>
      <c r="G275" s="172"/>
      <c r="H275" s="172"/>
      <c r="I275" s="172"/>
      <c r="J275" s="172"/>
      <c r="K275" s="172"/>
      <c r="L275" s="172"/>
      <c r="M275" s="172"/>
      <c r="N275" s="172"/>
    </row>
    <row r="276" ht="13.65" customHeight="1">
      <c r="A276" s="155">
        <v>9418</v>
      </c>
      <c r="B276" s="185"/>
      <c r="C276" s="172"/>
      <c r="D276" s="166"/>
      <c r="E276" s="172"/>
      <c r="F276" s="172"/>
      <c r="G276" s="172"/>
      <c r="H276" s="172"/>
      <c r="I276" s="172"/>
      <c r="J276" s="172"/>
      <c r="K276" s="172"/>
      <c r="L276" s="172"/>
      <c r="M276" s="172"/>
      <c r="N276" s="172"/>
    </row>
    <row r="277" ht="13.65" customHeight="1">
      <c r="A277" s="155">
        <v>1357</v>
      </c>
      <c r="B277" s="185"/>
      <c r="C277" s="172"/>
      <c r="D277" s="166"/>
      <c r="E277" s="172"/>
      <c r="F277" s="172"/>
      <c r="G277" s="172"/>
      <c r="H277" s="172"/>
      <c r="I277" s="172"/>
      <c r="J277" s="172"/>
      <c r="K277" s="172"/>
      <c r="L277" s="172"/>
      <c r="M277" s="172"/>
      <c r="N277" s="172"/>
    </row>
    <row r="278" ht="13.65" customHeight="1">
      <c r="A278" s="155">
        <v>4156</v>
      </c>
      <c r="B278" s="185"/>
      <c r="C278" s="172"/>
      <c r="D278" s="166"/>
      <c r="E278" s="172"/>
      <c r="F278" s="172"/>
      <c r="G278" s="172"/>
      <c r="H278" s="172"/>
      <c r="I278" s="172"/>
      <c r="J278" s="172"/>
      <c r="K278" s="172"/>
      <c r="L278" s="172"/>
      <c r="M278" s="172"/>
      <c r="N278" s="172"/>
    </row>
    <row r="279" ht="13.65" customHeight="1">
      <c r="A279" s="155">
        <v>4818</v>
      </c>
      <c r="B279" s="185"/>
      <c r="C279" s="172"/>
      <c r="D279" s="166"/>
      <c r="E279" s="172"/>
      <c r="F279" s="172"/>
      <c r="G279" s="172"/>
      <c r="H279" s="172"/>
      <c r="I279" s="172"/>
      <c r="J279" s="172"/>
      <c r="K279" s="172"/>
      <c r="L279" s="172"/>
      <c r="M279" s="172"/>
      <c r="N279" s="172"/>
    </row>
    <row r="280" ht="13.65" customHeight="1">
      <c r="A280" s="155">
        <v>8438</v>
      </c>
      <c r="B280" s="185"/>
      <c r="C280" s="172"/>
      <c r="D280" s="166"/>
      <c r="E280" s="172"/>
      <c r="F280" s="172"/>
      <c r="G280" s="172"/>
      <c r="H280" s="172"/>
      <c r="I280" s="172"/>
      <c r="J280" s="172"/>
      <c r="K280" s="172"/>
      <c r="L280" s="172"/>
      <c r="M280" s="172"/>
      <c r="N280" s="172"/>
    </row>
    <row r="281" ht="13.65" customHeight="1">
      <c r="A281" s="155">
        <v>12061</v>
      </c>
      <c r="B281" s="185"/>
      <c r="C281" s="172"/>
      <c r="D281" s="166"/>
      <c r="E281" s="172"/>
      <c r="F281" s="172"/>
      <c r="G281" s="172"/>
      <c r="H281" s="172"/>
      <c r="I281" s="172"/>
      <c r="J281" s="172"/>
      <c r="K281" s="172"/>
      <c r="L281" s="172"/>
      <c r="M281" s="172"/>
      <c r="N281" s="172"/>
    </row>
    <row r="282" ht="13.65" customHeight="1">
      <c r="A282" s="155">
        <v>3399</v>
      </c>
      <c r="B282" s="185"/>
      <c r="C282" s="172"/>
      <c r="D282" s="166"/>
      <c r="E282" s="172"/>
      <c r="F282" s="172"/>
      <c r="G282" s="172"/>
      <c r="H282" s="172"/>
      <c r="I282" s="172"/>
      <c r="J282" s="172"/>
      <c r="K282" s="172"/>
      <c r="L282" s="172"/>
      <c r="M282" s="172"/>
      <c r="N282" s="172"/>
    </row>
    <row r="283" ht="13.65" customHeight="1">
      <c r="A283" s="155">
        <v>4346</v>
      </c>
      <c r="B283" s="185"/>
      <c r="C283" s="172"/>
      <c r="D283" s="166"/>
      <c r="E283" s="172"/>
      <c r="F283" s="172"/>
      <c r="G283" s="172"/>
      <c r="H283" s="172"/>
      <c r="I283" s="172"/>
      <c r="J283" s="172"/>
      <c r="K283" s="172"/>
      <c r="L283" s="172"/>
      <c r="M283" s="172"/>
      <c r="N283" s="172"/>
    </row>
    <row r="284" ht="13.65" customHeight="1">
      <c r="A284" s="155">
        <v>10045</v>
      </c>
      <c r="B284" s="185"/>
      <c r="C284" s="172"/>
      <c r="D284" s="166"/>
      <c r="E284" s="172"/>
      <c r="F284" s="172"/>
      <c r="G284" s="172"/>
      <c r="H284" s="172"/>
      <c r="I284" s="172"/>
      <c r="J284" s="172"/>
      <c r="K284" s="172"/>
      <c r="L284" s="172"/>
      <c r="M284" s="172"/>
      <c r="N284" s="172"/>
    </row>
    <row r="285" ht="13.65" customHeight="1">
      <c r="A285" s="155">
        <v>10156</v>
      </c>
      <c r="B285" s="185"/>
      <c r="C285" s="172"/>
      <c r="D285" s="166"/>
      <c r="E285" s="172"/>
      <c r="F285" s="172"/>
      <c r="G285" s="172"/>
      <c r="H285" s="172"/>
      <c r="I285" s="172"/>
      <c r="J285" s="172"/>
      <c r="K285" s="172"/>
      <c r="L285" s="172"/>
      <c r="M285" s="172"/>
      <c r="N285" s="172"/>
    </row>
    <row r="286" ht="13.65" customHeight="1">
      <c r="A286" s="155">
        <v>10912</v>
      </c>
      <c r="B286" s="185"/>
      <c r="C286" s="172"/>
      <c r="D286" s="166"/>
      <c r="E286" s="172"/>
      <c r="F286" s="172"/>
      <c r="G286" s="172"/>
      <c r="H286" s="172"/>
      <c r="I286" s="172"/>
      <c r="J286" s="172"/>
      <c r="K286" s="172"/>
      <c r="L286" s="172"/>
      <c r="M286" s="172"/>
      <c r="N286" s="172"/>
    </row>
    <row r="287" ht="13.65" customHeight="1">
      <c r="A287" s="155">
        <v>13192</v>
      </c>
      <c r="B287" s="185"/>
      <c r="C287" s="172"/>
      <c r="D287" s="166"/>
      <c r="E287" s="172"/>
      <c r="F287" s="172"/>
      <c r="G287" s="172"/>
      <c r="H287" s="172"/>
      <c r="I287" s="172"/>
      <c r="J287" s="172"/>
      <c r="K287" s="172"/>
      <c r="L287" s="172"/>
      <c r="M287" s="172"/>
      <c r="N287" s="172"/>
    </row>
    <row r="288" ht="13.65" customHeight="1">
      <c r="A288" s="155">
        <v>1199</v>
      </c>
      <c r="B288" s="185"/>
      <c r="C288" s="172"/>
      <c r="D288" s="166"/>
      <c r="E288" s="172"/>
      <c r="F288" s="172"/>
      <c r="G288" s="172"/>
      <c r="H288" s="172"/>
      <c r="I288" s="172"/>
      <c r="J288" s="172"/>
      <c r="K288" s="172"/>
      <c r="L288" s="172"/>
      <c r="M288" s="172"/>
      <c r="N288" s="172"/>
    </row>
    <row r="289" ht="13.65" customHeight="1">
      <c r="A289" s="155">
        <v>2142</v>
      </c>
      <c r="B289" s="185"/>
      <c r="C289" s="172"/>
      <c r="D289" s="166"/>
      <c r="E289" s="172"/>
      <c r="F289" s="172"/>
      <c r="G289" s="172"/>
      <c r="H289" s="172"/>
      <c r="I289" s="172"/>
      <c r="J289" s="172"/>
      <c r="K289" s="172"/>
      <c r="L289" s="172"/>
      <c r="M289" s="172"/>
      <c r="N289" s="172"/>
    </row>
    <row r="290" ht="13.65" customHeight="1">
      <c r="A290" s="155">
        <v>2972</v>
      </c>
      <c r="B290" s="185"/>
      <c r="C290" s="172"/>
      <c r="D290" s="166"/>
      <c r="E290" s="172"/>
      <c r="F290" s="172"/>
      <c r="G290" s="172"/>
      <c r="H290" s="172"/>
      <c r="I290" s="172"/>
      <c r="J290" s="172"/>
      <c r="K290" s="172"/>
      <c r="L290" s="172"/>
      <c r="M290" s="172"/>
      <c r="N290" s="172"/>
    </row>
    <row r="291" ht="13.65" customHeight="1">
      <c r="A291" s="155">
        <v>4010</v>
      </c>
      <c r="B291" s="185"/>
      <c r="C291" s="172"/>
      <c r="D291" s="166"/>
      <c r="E291" s="172"/>
      <c r="F291" s="172"/>
      <c r="G291" s="172"/>
      <c r="H291" s="172"/>
      <c r="I291" s="172"/>
      <c r="J291" s="172"/>
      <c r="K291" s="172"/>
      <c r="L291" s="172"/>
      <c r="M291" s="172"/>
      <c r="N291" s="172"/>
    </row>
    <row r="292" ht="13.65" customHeight="1">
      <c r="A292" s="155">
        <v>10564</v>
      </c>
      <c r="B292" s="185"/>
      <c r="C292" s="172"/>
      <c r="D292" s="166"/>
      <c r="E292" s="172"/>
      <c r="F292" s="172"/>
      <c r="G292" s="172"/>
      <c r="H292" s="172"/>
      <c r="I292" s="172"/>
      <c r="J292" s="172"/>
      <c r="K292" s="172"/>
      <c r="L292" s="172"/>
      <c r="M292" s="172"/>
      <c r="N292" s="172"/>
    </row>
    <row r="293" ht="13.65" customHeight="1">
      <c r="A293" s="155">
        <v>12209</v>
      </c>
      <c r="B293" s="185"/>
      <c r="C293" s="172"/>
      <c r="D293" s="166"/>
      <c r="E293" s="172"/>
      <c r="F293" s="172"/>
      <c r="G293" s="172"/>
      <c r="H293" s="172"/>
      <c r="I293" s="172"/>
      <c r="J293" s="172"/>
      <c r="K293" s="172"/>
      <c r="L293" s="172"/>
      <c r="M293" s="172"/>
      <c r="N293" s="172"/>
    </row>
    <row r="294" ht="13.65" customHeight="1">
      <c r="A294" s="155">
        <v>1134</v>
      </c>
      <c r="B294" s="185"/>
      <c r="C294" s="172"/>
      <c r="D294" s="166"/>
      <c r="E294" s="172"/>
      <c r="F294" s="172"/>
      <c r="G294" s="172"/>
      <c r="H294" s="172"/>
      <c r="I294" s="172"/>
      <c r="J294" s="172"/>
      <c r="K294" s="172"/>
      <c r="L294" s="172"/>
      <c r="M294" s="172"/>
      <c r="N294" s="172"/>
    </row>
    <row r="295" ht="13.65" customHeight="1">
      <c r="A295" s="155">
        <v>3200</v>
      </c>
      <c r="B295" s="185"/>
      <c r="C295" s="172"/>
      <c r="D295" s="166"/>
      <c r="E295" s="172"/>
      <c r="F295" s="172"/>
      <c r="G295" s="172"/>
      <c r="H295" s="172"/>
      <c r="I295" s="172"/>
      <c r="J295" s="172"/>
      <c r="K295" s="172"/>
      <c r="L295" s="172"/>
      <c r="M295" s="172"/>
      <c r="N295" s="172"/>
    </row>
    <row r="296" ht="13.65" customHeight="1">
      <c r="A296" s="155">
        <v>8029</v>
      </c>
      <c r="B296" s="185"/>
      <c r="C296" s="172"/>
      <c r="D296" s="166"/>
      <c r="E296" s="172"/>
      <c r="F296" s="172"/>
      <c r="G296" s="172"/>
      <c r="H296" s="172"/>
      <c r="I296" s="172"/>
      <c r="J296" s="172"/>
      <c r="K296" s="172"/>
      <c r="L296" s="172"/>
      <c r="M296" s="172"/>
      <c r="N296" s="172"/>
    </row>
    <row r="297" ht="13.65" customHeight="1">
      <c r="A297" s="155">
        <v>13505</v>
      </c>
      <c r="B297" s="185"/>
      <c r="C297" s="172"/>
      <c r="D297" s="166"/>
      <c r="E297" s="172"/>
      <c r="F297" s="172"/>
      <c r="G297" s="172"/>
      <c r="H297" s="172"/>
      <c r="I297" s="172"/>
      <c r="J297" s="172"/>
      <c r="K297" s="172"/>
      <c r="L297" s="172"/>
      <c r="M297" s="172"/>
      <c r="N297" s="172"/>
    </row>
    <row r="298" ht="13.65" customHeight="1">
      <c r="A298" s="155">
        <v>2432</v>
      </c>
      <c r="B298" s="185"/>
      <c r="C298" s="172"/>
      <c r="D298" s="166"/>
      <c r="E298" s="172"/>
      <c r="F298" s="172"/>
      <c r="G298" s="172"/>
      <c r="H298" s="172"/>
      <c r="I298" s="172"/>
      <c r="J298" s="172"/>
      <c r="K298" s="172"/>
      <c r="L298" s="172"/>
      <c r="M298" s="172"/>
      <c r="N298" s="172"/>
    </row>
    <row r="299" ht="13.65" customHeight="1">
      <c r="A299" s="155">
        <v>3407</v>
      </c>
      <c r="B299" s="185"/>
      <c r="C299" s="172"/>
      <c r="D299" s="166"/>
      <c r="E299" s="172"/>
      <c r="F299" s="172"/>
      <c r="G299" s="172"/>
      <c r="H299" s="172"/>
      <c r="I299" s="172"/>
      <c r="J299" s="172"/>
      <c r="K299" s="172"/>
      <c r="L299" s="172"/>
      <c r="M299" s="172"/>
      <c r="N299" s="172"/>
    </row>
    <row r="300" ht="13.65" customHeight="1">
      <c r="A300" s="155">
        <v>4873</v>
      </c>
      <c r="B300" s="185"/>
      <c r="C300" s="172"/>
      <c r="D300" s="166"/>
      <c r="E300" s="172"/>
      <c r="F300" s="172"/>
      <c r="G300" s="172"/>
      <c r="H300" s="172"/>
      <c r="I300" s="172"/>
      <c r="J300" s="172"/>
      <c r="K300" s="172"/>
      <c r="L300" s="172"/>
      <c r="M300" s="172"/>
      <c r="N300" s="172"/>
    </row>
    <row r="301" ht="13.65" customHeight="1">
      <c r="A301" s="155">
        <v>9260</v>
      </c>
      <c r="B301" s="185"/>
      <c r="C301" s="172"/>
      <c r="D301" s="166"/>
      <c r="E301" s="172"/>
      <c r="F301" s="172"/>
      <c r="G301" s="172"/>
      <c r="H301" s="172"/>
      <c r="I301" s="172"/>
      <c r="J301" s="172"/>
      <c r="K301" s="172"/>
      <c r="L301" s="172"/>
      <c r="M301" s="172"/>
      <c r="N301" s="172"/>
    </row>
    <row r="302" ht="13.65" customHeight="1">
      <c r="A302" s="155">
        <v>10728</v>
      </c>
      <c r="B302" s="185"/>
      <c r="C302" s="172"/>
      <c r="D302" s="166"/>
      <c r="E302" s="172"/>
      <c r="F302" s="172"/>
      <c r="G302" s="172"/>
      <c r="H302" s="172"/>
      <c r="I302" s="172"/>
      <c r="J302" s="172"/>
      <c r="K302" s="172"/>
      <c r="L302" s="172"/>
      <c r="M302" s="172"/>
      <c r="N302" s="172"/>
    </row>
    <row r="303" ht="13.65" customHeight="1">
      <c r="A303" s="155">
        <v>1108</v>
      </c>
      <c r="B303" s="185"/>
      <c r="C303" s="172"/>
      <c r="D303" s="166"/>
      <c r="E303" s="172"/>
      <c r="F303" s="172"/>
      <c r="G303" s="172"/>
      <c r="H303" s="172"/>
      <c r="I303" s="172"/>
      <c r="J303" s="172"/>
      <c r="K303" s="172"/>
      <c r="L303" s="172"/>
      <c r="M303" s="172"/>
      <c r="N303" s="172"/>
    </row>
    <row r="304" ht="13.65" customHeight="1">
      <c r="A304" s="155">
        <v>3779</v>
      </c>
      <c r="B304" s="185"/>
      <c r="C304" s="172"/>
      <c r="D304" s="166"/>
      <c r="E304" s="172"/>
      <c r="F304" s="172"/>
      <c r="G304" s="172"/>
      <c r="H304" s="172"/>
      <c r="I304" s="172"/>
      <c r="J304" s="172"/>
      <c r="K304" s="172"/>
      <c r="L304" s="172"/>
      <c r="M304" s="172"/>
      <c r="N304" s="172"/>
    </row>
    <row r="305" ht="13.65" customHeight="1">
      <c r="A305" s="155">
        <v>4088</v>
      </c>
      <c r="B305" s="185"/>
      <c r="C305" s="172"/>
      <c r="D305" s="166"/>
      <c r="E305" s="172"/>
      <c r="F305" s="172"/>
      <c r="G305" s="172"/>
      <c r="H305" s="172"/>
      <c r="I305" s="172"/>
      <c r="J305" s="172"/>
      <c r="K305" s="172"/>
      <c r="L305" s="172"/>
      <c r="M305" s="172"/>
      <c r="N305" s="172"/>
    </row>
    <row r="306" ht="13.65" customHeight="1">
      <c r="A306" s="155">
        <v>8861</v>
      </c>
      <c r="B306" s="185"/>
      <c r="C306" s="172"/>
      <c r="D306" s="166"/>
      <c r="E306" s="172"/>
      <c r="F306" s="172"/>
      <c r="G306" s="172"/>
      <c r="H306" s="172"/>
      <c r="I306" s="172"/>
      <c r="J306" s="172"/>
      <c r="K306" s="172"/>
      <c r="L306" s="172"/>
      <c r="M306" s="172"/>
      <c r="N306" s="172"/>
    </row>
    <row r="307" ht="13.65" customHeight="1">
      <c r="A307" s="155">
        <v>9085</v>
      </c>
      <c r="B307" s="185"/>
      <c r="C307" s="172"/>
      <c r="D307" s="166"/>
      <c r="E307" s="172"/>
      <c r="F307" s="172"/>
      <c r="G307" s="172"/>
      <c r="H307" s="172"/>
      <c r="I307" s="172"/>
      <c r="J307" s="172"/>
      <c r="K307" s="172"/>
      <c r="L307" s="172"/>
      <c r="M307" s="172"/>
      <c r="N307" s="172"/>
    </row>
    <row r="308" ht="13.65" customHeight="1">
      <c r="A308" s="155">
        <v>1337</v>
      </c>
      <c r="B308" s="185"/>
      <c r="C308" s="172"/>
      <c r="D308" s="166"/>
      <c r="E308" s="172"/>
      <c r="F308" s="172"/>
      <c r="G308" s="172"/>
      <c r="H308" s="172"/>
      <c r="I308" s="172"/>
      <c r="J308" s="172"/>
      <c r="K308" s="172"/>
      <c r="L308" s="172"/>
      <c r="M308" s="172"/>
      <c r="N308" s="172"/>
    </row>
    <row r="309" ht="13.65" customHeight="1">
      <c r="A309" s="155">
        <v>3642</v>
      </c>
      <c r="B309" s="185"/>
      <c r="C309" s="172"/>
      <c r="D309" s="166"/>
      <c r="E309" s="172"/>
      <c r="F309" s="172"/>
      <c r="G309" s="172"/>
      <c r="H309" s="172"/>
      <c r="I309" s="172"/>
      <c r="J309" s="172"/>
      <c r="K309" s="172"/>
      <c r="L309" s="172"/>
      <c r="M309" s="172"/>
      <c r="N309" s="172"/>
    </row>
    <row r="310" ht="13.65" customHeight="1">
      <c r="A310" s="155">
        <v>6324</v>
      </c>
      <c r="B310" s="185"/>
      <c r="C310" s="172"/>
      <c r="D310" s="166"/>
      <c r="E310" s="172"/>
      <c r="F310" s="172"/>
      <c r="G310" s="172"/>
      <c r="H310" s="172"/>
      <c r="I310" s="172"/>
      <c r="J310" s="172"/>
      <c r="K310" s="172"/>
      <c r="L310" s="172"/>
      <c r="M310" s="172"/>
      <c r="N310" s="172"/>
    </row>
    <row r="311" ht="13.65" customHeight="1">
      <c r="A311" s="155">
        <v>8031</v>
      </c>
      <c r="B311" s="185"/>
      <c r="C311" s="172"/>
      <c r="D311" s="166"/>
      <c r="E311" s="172"/>
      <c r="F311" s="172"/>
      <c r="G311" s="172"/>
      <c r="H311" s="172"/>
      <c r="I311" s="172"/>
      <c r="J311" s="172"/>
      <c r="K311" s="172"/>
      <c r="L311" s="172"/>
      <c r="M311" s="172"/>
      <c r="N311" s="172"/>
    </row>
    <row r="312" ht="13.65" customHeight="1">
      <c r="A312" s="155">
        <v>8032</v>
      </c>
      <c r="B312" s="185"/>
      <c r="C312" s="172"/>
      <c r="D312" s="166"/>
      <c r="E312" s="172"/>
      <c r="F312" s="172"/>
      <c r="G312" s="172"/>
      <c r="H312" s="172"/>
      <c r="I312" s="172"/>
      <c r="J312" s="172"/>
      <c r="K312" s="172"/>
      <c r="L312" s="172"/>
      <c r="M312" s="172"/>
      <c r="N312" s="172"/>
    </row>
    <row r="313" ht="13.65" customHeight="1">
      <c r="A313" s="155">
        <v>10824</v>
      </c>
      <c r="B313" s="185"/>
      <c r="C313" s="172"/>
      <c r="D313" s="166"/>
      <c r="E313" s="172"/>
      <c r="F313" s="172"/>
      <c r="G313" s="172"/>
      <c r="H313" s="172"/>
      <c r="I313" s="172"/>
      <c r="J313" s="172"/>
      <c r="K313" s="172"/>
      <c r="L313" s="172"/>
      <c r="M313" s="172"/>
      <c r="N313" s="172"/>
    </row>
    <row r="314" ht="13.65" customHeight="1">
      <c r="A314" s="155">
        <v>16094</v>
      </c>
      <c r="B314" s="185"/>
      <c r="C314" s="172"/>
      <c r="D314" s="166"/>
      <c r="E314" s="172"/>
      <c r="F314" s="172"/>
      <c r="G314" s="172"/>
      <c r="H314" s="172"/>
      <c r="I314" s="172"/>
      <c r="J314" s="172"/>
      <c r="K314" s="172"/>
      <c r="L314" s="172"/>
      <c r="M314" s="172"/>
      <c r="N314" s="172"/>
    </row>
    <row r="315" ht="13.65" customHeight="1">
      <c r="A315" s="155">
        <v>16355</v>
      </c>
      <c r="B315" s="185"/>
      <c r="C315" s="172"/>
      <c r="D315" s="166"/>
      <c r="E315" s="172"/>
      <c r="F315" s="172"/>
      <c r="G315" s="172"/>
      <c r="H315" s="172"/>
      <c r="I315" s="172"/>
      <c r="J315" s="172"/>
      <c r="K315" s="172"/>
      <c r="L315" s="172"/>
      <c r="M315" s="172"/>
      <c r="N315" s="172"/>
    </row>
    <row r="316" ht="13.65" customHeight="1">
      <c r="A316" s="167"/>
      <c r="B316" s="172"/>
      <c r="C316" s="172"/>
      <c r="D316" s="166"/>
      <c r="E316" s="172"/>
      <c r="F316" s="172"/>
      <c r="G316" s="172"/>
      <c r="H316" s="172"/>
      <c r="I316" s="172"/>
      <c r="J316" s="172"/>
      <c r="K316" s="172"/>
      <c r="L316" s="172"/>
      <c r="M316" s="172"/>
      <c r="N316" s="172"/>
    </row>
    <row r="317" ht="13.65" customHeight="1">
      <c r="A317" s="166"/>
      <c r="B317" s="172"/>
      <c r="C317" s="172"/>
      <c r="D317" s="166"/>
      <c r="E317" s="172"/>
      <c r="F317" s="172"/>
      <c r="G317" s="172"/>
      <c r="H317" s="172"/>
      <c r="I317" s="172"/>
      <c r="J317" s="172"/>
      <c r="K317" s="172"/>
      <c r="L317" s="172"/>
      <c r="M317" s="172"/>
      <c r="N317" s="172"/>
    </row>
    <row r="318" ht="13.65" customHeight="1">
      <c r="A318" s="166"/>
      <c r="B318" s="172"/>
      <c r="C318" s="172"/>
      <c r="D318" s="166"/>
      <c r="E318" s="172"/>
      <c r="F318" s="172"/>
      <c r="G318" s="172"/>
      <c r="H318" s="172"/>
      <c r="I318" s="172"/>
      <c r="J318" s="172"/>
      <c r="K318" s="172"/>
      <c r="L318" s="172"/>
      <c r="M318" s="172"/>
      <c r="N318" s="172"/>
    </row>
    <row r="319" ht="13.65" customHeight="1">
      <c r="A319" s="166"/>
      <c r="B319" s="172"/>
      <c r="C319" s="172"/>
      <c r="D319" s="166"/>
      <c r="E319" s="172"/>
      <c r="F319" s="172"/>
      <c r="G319" s="172"/>
      <c r="H319" s="172"/>
      <c r="I319" s="172"/>
      <c r="J319" s="172"/>
      <c r="K319" s="172"/>
      <c r="L319" s="172"/>
      <c r="M319" s="172"/>
      <c r="N319" s="172"/>
    </row>
    <row r="320" ht="13.65" customHeight="1">
      <c r="A320" s="166"/>
      <c r="B320" s="172"/>
      <c r="C320" s="172"/>
      <c r="D320" s="166"/>
      <c r="E320" s="172"/>
      <c r="F320" s="172"/>
      <c r="G320" s="172"/>
      <c r="H320" s="172"/>
      <c r="I320" s="172"/>
      <c r="J320" s="172"/>
      <c r="K320" s="172"/>
      <c r="L320" s="172"/>
      <c r="M320" s="172"/>
      <c r="N320" s="172"/>
    </row>
    <row r="321" ht="13.65" customHeight="1">
      <c r="A321" s="166"/>
      <c r="B321" s="172"/>
      <c r="C321" s="172"/>
      <c r="D321" s="166"/>
      <c r="E321" s="172"/>
      <c r="F321" s="172"/>
      <c r="G321" s="172"/>
      <c r="H321" s="172"/>
      <c r="I321" s="172"/>
      <c r="J321" s="172"/>
      <c r="K321" s="172"/>
      <c r="L321" s="172"/>
      <c r="M321" s="172"/>
      <c r="N321" s="172"/>
    </row>
    <row r="322" ht="13.65" customHeight="1">
      <c r="A322" s="166"/>
      <c r="B322" s="172"/>
      <c r="C322" s="172"/>
      <c r="D322" s="166"/>
      <c r="E322" s="172"/>
      <c r="F322" s="172"/>
      <c r="G322" s="172"/>
      <c r="H322" s="172"/>
      <c r="I322" s="172"/>
      <c r="J322" s="172"/>
      <c r="K322" s="172"/>
      <c r="L322" s="172"/>
      <c r="M322" s="172"/>
      <c r="N322" s="172"/>
    </row>
    <row r="323" ht="13.65" customHeight="1">
      <c r="A323" s="166"/>
      <c r="B323" s="172"/>
      <c r="C323" s="172"/>
      <c r="D323" s="166"/>
      <c r="E323" s="172"/>
      <c r="F323" s="172"/>
      <c r="G323" s="172"/>
      <c r="H323" s="172"/>
      <c r="I323" s="172"/>
      <c r="J323" s="172"/>
      <c r="K323" s="172"/>
      <c r="L323" s="172"/>
      <c r="M323" s="172"/>
      <c r="N323" s="172"/>
    </row>
    <row r="324" ht="13.65" customHeight="1">
      <c r="A324" s="166"/>
      <c r="B324" s="172"/>
      <c r="C324" s="172"/>
      <c r="D324" s="166"/>
      <c r="E324" s="172"/>
      <c r="F324" s="172"/>
      <c r="G324" s="172"/>
      <c r="H324" s="172"/>
      <c r="I324" s="172"/>
      <c r="J324" s="172"/>
      <c r="K324" s="172"/>
      <c r="L324" s="172"/>
      <c r="M324" s="172"/>
      <c r="N324" s="172"/>
    </row>
    <row r="325" ht="13.65" customHeight="1">
      <c r="A325" s="166"/>
      <c r="B325" s="172"/>
      <c r="C325" s="172"/>
      <c r="D325" s="166"/>
      <c r="E325" s="172"/>
      <c r="F325" s="172"/>
      <c r="G325" s="172"/>
      <c r="H325" s="172"/>
      <c r="I325" s="172"/>
      <c r="J325" s="172"/>
      <c r="K325" s="172"/>
      <c r="L325" s="172"/>
      <c r="M325" s="172"/>
      <c r="N325" s="172"/>
    </row>
    <row r="326" ht="13.65" customHeight="1">
      <c r="A326" s="166"/>
      <c r="B326" s="172"/>
      <c r="C326" s="172"/>
      <c r="D326" s="166"/>
      <c r="E326" s="172"/>
      <c r="F326" s="172"/>
      <c r="G326" s="172"/>
      <c r="H326" s="172"/>
      <c r="I326" s="172"/>
      <c r="J326" s="172"/>
      <c r="K326" s="172"/>
      <c r="L326" s="172"/>
      <c r="M326" s="172"/>
      <c r="N326" s="172"/>
    </row>
    <row r="327" ht="13.65" customHeight="1">
      <c r="A327" s="166"/>
      <c r="B327" s="172"/>
      <c r="C327" s="172"/>
      <c r="D327" s="166"/>
      <c r="E327" s="172"/>
      <c r="F327" s="172"/>
      <c r="G327" s="172"/>
      <c r="H327" s="172"/>
      <c r="I327" s="172"/>
      <c r="J327" s="172"/>
      <c r="K327" s="172"/>
      <c r="L327" s="172"/>
      <c r="M327" s="172"/>
      <c r="N327" s="172"/>
    </row>
    <row r="328" ht="13.65" customHeight="1">
      <c r="A328" s="166"/>
      <c r="B328" s="172"/>
      <c r="C328" s="172"/>
      <c r="D328" s="166"/>
      <c r="E328" s="172"/>
      <c r="F328" s="172"/>
      <c r="G328" s="172"/>
      <c r="H328" s="172"/>
      <c r="I328" s="172"/>
      <c r="J328" s="172"/>
      <c r="K328" s="172"/>
      <c r="L328" s="172"/>
      <c r="M328" s="172"/>
      <c r="N328" s="172"/>
    </row>
    <row r="329" ht="13.65" customHeight="1">
      <c r="A329" s="166"/>
      <c r="B329" s="172"/>
      <c r="C329" s="172"/>
      <c r="D329" s="166"/>
      <c r="E329" s="172"/>
      <c r="F329" s="172"/>
      <c r="G329" s="172"/>
      <c r="H329" s="172"/>
      <c r="I329" s="172"/>
      <c r="J329" s="172"/>
      <c r="K329" s="172"/>
      <c r="L329" s="172"/>
      <c r="M329" s="172"/>
      <c r="N329" s="172"/>
    </row>
    <row r="330" ht="13.65" customHeight="1">
      <c r="A330" s="166"/>
      <c r="B330" s="172"/>
      <c r="C330" s="172"/>
      <c r="D330" s="166"/>
      <c r="E330" s="172"/>
      <c r="F330" s="172"/>
      <c r="G330" s="172"/>
      <c r="H330" s="172"/>
      <c r="I330" s="172"/>
      <c r="J330" s="172"/>
      <c r="K330" s="172"/>
      <c r="L330" s="172"/>
      <c r="M330" s="172"/>
      <c r="N330" s="172"/>
    </row>
    <row r="331" ht="13.65" customHeight="1">
      <c r="A331" s="166"/>
      <c r="B331" s="172"/>
      <c r="C331" s="172"/>
      <c r="D331" s="166"/>
      <c r="E331" s="172"/>
      <c r="F331" s="172"/>
      <c r="G331" s="172"/>
      <c r="H331" s="172"/>
      <c r="I331" s="172"/>
      <c r="J331" s="172"/>
      <c r="K331" s="172"/>
      <c r="L331" s="172"/>
      <c r="M331" s="172"/>
      <c r="N331" s="172"/>
    </row>
    <row r="332" ht="13.65" customHeight="1">
      <c r="A332" s="166"/>
      <c r="B332" s="172"/>
      <c r="C332" s="172"/>
      <c r="D332" s="166"/>
      <c r="E332" s="172"/>
      <c r="F332" s="172"/>
      <c r="G332" s="172"/>
      <c r="H332" s="172"/>
      <c r="I332" s="172"/>
      <c r="J332" s="172"/>
      <c r="K332" s="172"/>
      <c r="L332" s="172"/>
      <c r="M332" s="172"/>
      <c r="N332" s="172"/>
    </row>
    <row r="333" ht="13.65" customHeight="1">
      <c r="A333" s="166"/>
      <c r="B333" s="172"/>
      <c r="C333" s="172"/>
      <c r="D333" s="166"/>
      <c r="E333" s="172"/>
      <c r="F333" s="172"/>
      <c r="G333" s="172"/>
      <c r="H333" s="172"/>
      <c r="I333" s="172"/>
      <c r="J333" s="172"/>
      <c r="K333" s="172"/>
      <c r="L333" s="172"/>
      <c r="M333" s="172"/>
      <c r="N333" s="172"/>
    </row>
    <row r="334" ht="13.65" customHeight="1">
      <c r="A334" s="166"/>
      <c r="B334" s="172"/>
      <c r="C334" s="172"/>
      <c r="D334" s="166"/>
      <c r="E334" s="172"/>
      <c r="F334" s="172"/>
      <c r="G334" s="172"/>
      <c r="H334" s="172"/>
      <c r="I334" s="172"/>
      <c r="J334" s="172"/>
      <c r="K334" s="172"/>
      <c r="L334" s="172"/>
      <c r="M334" s="172"/>
      <c r="N334" s="172"/>
    </row>
    <row r="335" ht="13.65" customHeight="1">
      <c r="A335" s="166"/>
      <c r="B335" s="172"/>
      <c r="C335" s="172"/>
      <c r="D335" s="166"/>
      <c r="E335" s="172"/>
      <c r="F335" s="172"/>
      <c r="G335" s="172"/>
      <c r="H335" s="172"/>
      <c r="I335" s="172"/>
      <c r="J335" s="172"/>
      <c r="K335" s="172"/>
      <c r="L335" s="172"/>
      <c r="M335" s="172"/>
      <c r="N335" s="172"/>
    </row>
    <row r="336" ht="13.65" customHeight="1">
      <c r="A336" s="166"/>
      <c r="B336" s="172"/>
      <c r="C336" s="172"/>
      <c r="D336" s="166"/>
      <c r="E336" s="172"/>
      <c r="F336" s="172"/>
      <c r="G336" s="172"/>
      <c r="H336" s="172"/>
      <c r="I336" s="172"/>
      <c r="J336" s="172"/>
      <c r="K336" s="172"/>
      <c r="L336" s="172"/>
      <c r="M336" s="172"/>
      <c r="N336" s="172"/>
    </row>
    <row r="337" ht="13.65" customHeight="1">
      <c r="A337" s="166"/>
      <c r="B337" s="172"/>
      <c r="C337" s="172"/>
      <c r="D337" s="166"/>
      <c r="E337" s="172"/>
      <c r="F337" s="172"/>
      <c r="G337" s="172"/>
      <c r="H337" s="172"/>
      <c r="I337" s="172"/>
      <c r="J337" s="172"/>
      <c r="K337" s="172"/>
      <c r="L337" s="172"/>
      <c r="M337" s="172"/>
      <c r="N337" s="172"/>
    </row>
    <row r="338" ht="13.65" customHeight="1">
      <c r="A338" s="166"/>
      <c r="B338" s="172"/>
      <c r="C338" s="172"/>
      <c r="D338" s="166"/>
      <c r="E338" s="172"/>
      <c r="F338" s="172"/>
      <c r="G338" s="172"/>
      <c r="H338" s="172"/>
      <c r="I338" s="172"/>
      <c r="J338" s="172"/>
      <c r="K338" s="172"/>
      <c r="L338" s="172"/>
      <c r="M338" s="172"/>
      <c r="N338" s="172"/>
    </row>
    <row r="339" ht="13.65" customHeight="1">
      <c r="A339" s="166"/>
      <c r="B339" s="172"/>
      <c r="C339" s="172"/>
      <c r="D339" s="166"/>
      <c r="E339" s="172"/>
      <c r="F339" s="172"/>
      <c r="G339" s="172"/>
      <c r="H339" s="172"/>
      <c r="I339" s="172"/>
      <c r="J339" s="172"/>
      <c r="K339" s="172"/>
      <c r="L339" s="172"/>
      <c r="M339" s="172"/>
      <c r="N339" s="172"/>
    </row>
    <row r="340" ht="13.65" customHeight="1">
      <c r="A340" s="166"/>
      <c r="B340" s="172"/>
      <c r="C340" s="172"/>
      <c r="D340" s="166"/>
      <c r="E340" s="172"/>
      <c r="F340" s="172"/>
      <c r="G340" s="172"/>
      <c r="H340" s="172"/>
      <c r="I340" s="172"/>
      <c r="J340" s="172"/>
      <c r="K340" s="172"/>
      <c r="L340" s="172"/>
      <c r="M340" s="172"/>
      <c r="N340" s="172"/>
    </row>
    <row r="341" ht="13.65" customHeight="1">
      <c r="A341" s="166"/>
      <c r="B341" s="172"/>
      <c r="C341" s="172"/>
      <c r="D341" s="166"/>
      <c r="E341" s="172"/>
      <c r="F341" s="172"/>
      <c r="G341" s="172"/>
      <c r="H341" s="172"/>
      <c r="I341" s="172"/>
      <c r="J341" s="172"/>
      <c r="K341" s="172"/>
      <c r="L341" s="172"/>
      <c r="M341" s="172"/>
      <c r="N341" s="172"/>
    </row>
    <row r="342" ht="13.65" customHeight="1">
      <c r="A342" s="166"/>
      <c r="B342" s="172"/>
      <c r="C342" s="172"/>
      <c r="D342" s="166"/>
      <c r="E342" s="172"/>
      <c r="F342" s="172"/>
      <c r="G342" s="172"/>
      <c r="H342" s="172"/>
      <c r="I342" s="172"/>
      <c r="J342" s="172"/>
      <c r="K342" s="172"/>
      <c r="L342" s="172"/>
      <c r="M342" s="172"/>
      <c r="N342" s="172"/>
    </row>
    <row r="343" ht="13.65" customHeight="1">
      <c r="A343" s="166"/>
      <c r="B343" s="172"/>
      <c r="C343" s="172"/>
      <c r="D343" s="166"/>
      <c r="E343" s="172"/>
      <c r="F343" s="172"/>
      <c r="G343" s="172"/>
      <c r="H343" s="172"/>
      <c r="I343" s="172"/>
      <c r="J343" s="172"/>
      <c r="K343" s="172"/>
      <c r="L343" s="172"/>
      <c r="M343" s="172"/>
      <c r="N343" s="172"/>
    </row>
    <row r="344" ht="13.65" customHeight="1">
      <c r="A344" s="166"/>
      <c r="B344" s="172"/>
      <c r="C344" s="172"/>
      <c r="D344" s="166"/>
      <c r="E344" s="172"/>
      <c r="F344" s="172"/>
      <c r="G344" s="172"/>
      <c r="H344" s="172"/>
      <c r="I344" s="172"/>
      <c r="J344" s="172"/>
      <c r="K344" s="172"/>
      <c r="L344" s="172"/>
      <c r="M344" s="172"/>
      <c r="N344" s="172"/>
    </row>
    <row r="345" ht="13.65" customHeight="1">
      <c r="A345" s="166"/>
      <c r="B345" s="172"/>
      <c r="C345" s="172"/>
      <c r="D345" s="166"/>
      <c r="E345" s="172"/>
      <c r="F345" s="172"/>
      <c r="G345" s="172"/>
      <c r="H345" s="172"/>
      <c r="I345" s="172"/>
      <c r="J345" s="172"/>
      <c r="K345" s="172"/>
      <c r="L345" s="172"/>
      <c r="M345" s="172"/>
      <c r="N345" s="172"/>
    </row>
    <row r="346" ht="13.65" customHeight="1">
      <c r="A346" s="166"/>
      <c r="B346" s="172"/>
      <c r="C346" s="172"/>
      <c r="D346" s="166"/>
      <c r="E346" s="172"/>
      <c r="F346" s="172"/>
      <c r="G346" s="172"/>
      <c r="H346" s="172"/>
      <c r="I346" s="172"/>
      <c r="J346" s="172"/>
      <c r="K346" s="172"/>
      <c r="L346" s="172"/>
      <c r="M346" s="172"/>
      <c r="N346" s="172"/>
    </row>
    <row r="347" ht="13.65" customHeight="1">
      <c r="A347" s="166"/>
      <c r="B347" s="172"/>
      <c r="C347" s="172"/>
      <c r="D347" s="166"/>
      <c r="E347" s="172"/>
      <c r="F347" s="172"/>
      <c r="G347" s="172"/>
      <c r="H347" s="172"/>
      <c r="I347" s="172"/>
      <c r="J347" s="172"/>
      <c r="K347" s="172"/>
      <c r="L347" s="172"/>
      <c r="M347" s="172"/>
      <c r="N347" s="172"/>
    </row>
    <row r="348" ht="13.65" customHeight="1">
      <c r="A348" s="166"/>
      <c r="B348" s="172"/>
      <c r="C348" s="172"/>
      <c r="D348" s="166"/>
      <c r="E348" s="172"/>
      <c r="F348" s="172"/>
      <c r="G348" s="172"/>
      <c r="H348" s="172"/>
      <c r="I348" s="172"/>
      <c r="J348" s="172"/>
      <c r="K348" s="172"/>
      <c r="L348" s="172"/>
      <c r="M348" s="172"/>
      <c r="N348" s="172"/>
    </row>
    <row r="349" ht="13.65" customHeight="1">
      <c r="A349" s="166"/>
      <c r="B349" s="172"/>
      <c r="C349" s="172"/>
      <c r="D349" s="166"/>
      <c r="E349" s="172"/>
      <c r="F349" s="172"/>
      <c r="G349" s="172"/>
      <c r="H349" s="172"/>
      <c r="I349" s="172"/>
      <c r="J349" s="172"/>
      <c r="K349" s="172"/>
      <c r="L349" s="172"/>
      <c r="M349" s="172"/>
      <c r="N349" s="172"/>
    </row>
    <row r="350" ht="13.65" customHeight="1">
      <c r="A350" s="166"/>
      <c r="B350" s="172"/>
      <c r="C350" s="172"/>
      <c r="D350" s="166"/>
      <c r="E350" s="172"/>
      <c r="F350" s="172"/>
      <c r="G350" s="172"/>
      <c r="H350" s="172"/>
      <c r="I350" s="172"/>
      <c r="J350" s="172"/>
      <c r="K350" s="172"/>
      <c r="L350" s="172"/>
      <c r="M350" s="172"/>
      <c r="N350" s="172"/>
    </row>
    <row r="351" ht="13.65" customHeight="1">
      <c r="A351" s="166"/>
      <c r="B351" s="172"/>
      <c r="C351" s="172"/>
      <c r="D351" s="166"/>
      <c r="E351" s="172"/>
      <c r="F351" s="172"/>
      <c r="G351" s="172"/>
      <c r="H351" s="172"/>
      <c r="I351" s="172"/>
      <c r="J351" s="172"/>
      <c r="K351" s="172"/>
      <c r="L351" s="172"/>
      <c r="M351" s="172"/>
      <c r="N351" s="172"/>
    </row>
    <row r="352" ht="13.65" customHeight="1">
      <c r="A352" s="166"/>
      <c r="B352" s="172"/>
      <c r="C352" s="172"/>
      <c r="D352" s="166"/>
      <c r="E352" s="172"/>
      <c r="F352" s="172"/>
      <c r="G352" s="172"/>
      <c r="H352" s="172"/>
      <c r="I352" s="172"/>
      <c r="J352" s="172"/>
      <c r="K352" s="172"/>
      <c r="L352" s="172"/>
      <c r="M352" s="172"/>
      <c r="N352" s="172"/>
    </row>
    <row r="353" ht="13.65" customHeight="1">
      <c r="A353" s="166"/>
      <c r="B353" s="172"/>
      <c r="C353" s="172"/>
      <c r="D353" s="166"/>
      <c r="E353" s="172"/>
      <c r="F353" s="172"/>
      <c r="G353" s="172"/>
      <c r="H353" s="172"/>
      <c r="I353" s="172"/>
      <c r="J353" s="172"/>
      <c r="K353" s="172"/>
      <c r="L353" s="172"/>
      <c r="M353" s="172"/>
      <c r="N353" s="172"/>
    </row>
    <row r="354" ht="13.65" customHeight="1">
      <c r="A354" s="166"/>
      <c r="B354" s="172"/>
      <c r="C354" s="172"/>
      <c r="D354" s="166"/>
      <c r="E354" s="172"/>
      <c r="F354" s="172"/>
      <c r="G354" s="172"/>
      <c r="H354" s="172"/>
      <c r="I354" s="172"/>
      <c r="J354" s="172"/>
      <c r="K354" s="172"/>
      <c r="L354" s="172"/>
      <c r="M354" s="172"/>
      <c r="N354" s="172"/>
    </row>
    <row r="355" ht="13.65" customHeight="1">
      <c r="A355" s="166"/>
      <c r="B355" s="172"/>
      <c r="C355" s="172"/>
      <c r="D355" s="166"/>
      <c r="E355" s="172"/>
      <c r="F355" s="172"/>
      <c r="G355" s="172"/>
      <c r="H355" s="172"/>
      <c r="I355" s="172"/>
      <c r="J355" s="172"/>
      <c r="K355" s="172"/>
      <c r="L355" s="172"/>
      <c r="M355" s="172"/>
      <c r="N355" s="172"/>
    </row>
    <row r="356" ht="13.65" customHeight="1">
      <c r="A356" s="166"/>
      <c r="B356" s="172"/>
      <c r="C356" s="172"/>
      <c r="D356" s="166"/>
      <c r="E356" s="172"/>
      <c r="F356" s="172"/>
      <c r="G356" s="172"/>
      <c r="H356" s="172"/>
      <c r="I356" s="172"/>
      <c r="J356" s="172"/>
      <c r="K356" s="172"/>
      <c r="L356" s="172"/>
      <c r="M356" s="172"/>
      <c r="N356" s="172"/>
    </row>
    <row r="357" ht="13.65" customHeight="1">
      <c r="A357" s="166"/>
      <c r="B357" s="172"/>
      <c r="C357" s="172"/>
      <c r="D357" s="166"/>
      <c r="E357" s="172"/>
      <c r="F357" s="172"/>
      <c r="G357" s="172"/>
      <c r="H357" s="172"/>
      <c r="I357" s="172"/>
      <c r="J357" s="172"/>
      <c r="K357" s="172"/>
      <c r="L357" s="172"/>
      <c r="M357" s="172"/>
      <c r="N357" s="172"/>
    </row>
    <row r="358" ht="13.65" customHeight="1">
      <c r="A358" s="166"/>
      <c r="B358" s="172"/>
      <c r="C358" s="172"/>
      <c r="D358" s="166"/>
      <c r="E358" s="172"/>
      <c r="F358" s="172"/>
      <c r="G358" s="172"/>
      <c r="H358" s="172"/>
      <c r="I358" s="172"/>
      <c r="J358" s="172"/>
      <c r="K358" s="172"/>
      <c r="L358" s="172"/>
      <c r="M358" s="172"/>
      <c r="N358" s="172"/>
    </row>
    <row r="359" ht="13.65" customHeight="1">
      <c r="A359" s="166"/>
      <c r="B359" s="172"/>
      <c r="C359" s="172"/>
      <c r="D359" s="166"/>
      <c r="E359" s="172"/>
      <c r="F359" s="172"/>
      <c r="G359" s="172"/>
      <c r="H359" s="172"/>
      <c r="I359" s="172"/>
      <c r="J359" s="172"/>
      <c r="K359" s="172"/>
      <c r="L359" s="172"/>
      <c r="M359" s="172"/>
      <c r="N359" s="172"/>
    </row>
    <row r="360" ht="13.65" customHeight="1">
      <c r="A360" s="166"/>
      <c r="B360" s="172"/>
      <c r="C360" s="172"/>
      <c r="D360" s="166"/>
      <c r="E360" s="172"/>
      <c r="F360" s="172"/>
      <c r="G360" s="172"/>
      <c r="H360" s="172"/>
      <c r="I360" s="172"/>
      <c r="J360" s="172"/>
      <c r="K360" s="172"/>
      <c r="L360" s="172"/>
      <c r="M360" s="172"/>
      <c r="N360" s="172"/>
    </row>
    <row r="361" ht="13.65" customHeight="1">
      <c r="A361" s="166"/>
      <c r="B361" s="172"/>
      <c r="C361" s="172"/>
      <c r="D361" s="166"/>
      <c r="E361" s="172"/>
      <c r="F361" s="172"/>
      <c r="G361" s="172"/>
      <c r="H361" s="172"/>
      <c r="I361" s="172"/>
      <c r="J361" s="172"/>
      <c r="K361" s="172"/>
      <c r="L361" s="172"/>
      <c r="M361" s="172"/>
      <c r="N361" s="172"/>
    </row>
    <row r="362" ht="13.65" customHeight="1">
      <c r="A362" s="166"/>
      <c r="B362" s="172"/>
      <c r="C362" s="172"/>
      <c r="D362" s="166"/>
      <c r="E362" s="172"/>
      <c r="F362" s="172"/>
      <c r="G362" s="172"/>
      <c r="H362" s="172"/>
      <c r="I362" s="172"/>
      <c r="J362" s="172"/>
      <c r="K362" s="172"/>
      <c r="L362" s="172"/>
      <c r="M362" s="172"/>
      <c r="N362" s="172"/>
    </row>
    <row r="363" ht="13.65" customHeight="1">
      <c r="A363" s="166"/>
      <c r="B363" s="172"/>
      <c r="C363" s="172"/>
      <c r="D363" s="166"/>
      <c r="E363" s="172"/>
      <c r="F363" s="172"/>
      <c r="G363" s="172"/>
      <c r="H363" s="172"/>
      <c r="I363" s="172"/>
      <c r="J363" s="172"/>
      <c r="K363" s="172"/>
      <c r="L363" s="172"/>
      <c r="M363" s="172"/>
      <c r="N363" s="172"/>
    </row>
    <row r="364" ht="13.65" customHeight="1">
      <c r="A364" s="166"/>
      <c r="B364" s="172"/>
      <c r="C364" s="172"/>
      <c r="D364" s="166"/>
      <c r="E364" s="172"/>
      <c r="F364" s="172"/>
      <c r="G364" s="172"/>
      <c r="H364" s="172"/>
      <c r="I364" s="172"/>
      <c r="J364" s="172"/>
      <c r="K364" s="172"/>
      <c r="L364" s="172"/>
      <c r="M364" s="172"/>
      <c r="N364" s="172"/>
    </row>
    <row r="365" ht="13.65" customHeight="1">
      <c r="A365" s="166"/>
      <c r="B365" s="172"/>
      <c r="C365" s="172"/>
      <c r="D365" s="166"/>
      <c r="E365" s="172"/>
      <c r="F365" s="172"/>
      <c r="G365" s="172"/>
      <c r="H365" s="172"/>
      <c r="I365" s="172"/>
      <c r="J365" s="172"/>
      <c r="K365" s="172"/>
      <c r="L365" s="172"/>
      <c r="M365" s="172"/>
      <c r="N365" s="172"/>
    </row>
    <row r="366" ht="13.65" customHeight="1">
      <c r="A366" s="166"/>
      <c r="B366" s="172"/>
      <c r="C366" s="172"/>
      <c r="D366" s="166"/>
      <c r="E366" s="172"/>
      <c r="F366" s="172"/>
      <c r="G366" s="172"/>
      <c r="H366" s="172"/>
      <c r="I366" s="172"/>
      <c r="J366" s="172"/>
      <c r="K366" s="172"/>
      <c r="L366" s="172"/>
      <c r="M366" s="172"/>
      <c r="N366" s="172"/>
    </row>
    <row r="367" ht="13.65" customHeight="1">
      <c r="A367" s="166"/>
      <c r="B367" s="172"/>
      <c r="C367" s="172"/>
      <c r="D367" s="166"/>
      <c r="E367" s="172"/>
      <c r="F367" s="172"/>
      <c r="G367" s="172"/>
      <c r="H367" s="172"/>
      <c r="I367" s="172"/>
      <c r="J367" s="172"/>
      <c r="K367" s="172"/>
      <c r="L367" s="172"/>
      <c r="M367" s="172"/>
      <c r="N367" s="172"/>
    </row>
    <row r="368" ht="13.65" customHeight="1">
      <c r="A368" s="166"/>
      <c r="B368" s="172"/>
      <c r="C368" s="172"/>
      <c r="D368" s="166"/>
      <c r="E368" s="172"/>
      <c r="F368" s="172"/>
      <c r="G368" s="172"/>
      <c r="H368" s="172"/>
      <c r="I368" s="172"/>
      <c r="J368" s="172"/>
      <c r="K368" s="172"/>
      <c r="L368" s="172"/>
      <c r="M368" s="172"/>
      <c r="N368" s="172"/>
    </row>
    <row r="369" ht="13.65" customHeight="1">
      <c r="A369" s="166"/>
      <c r="B369" s="172"/>
      <c r="C369" s="172"/>
      <c r="D369" s="166"/>
      <c r="E369" s="172"/>
      <c r="F369" s="172"/>
      <c r="G369" s="172"/>
      <c r="H369" s="172"/>
      <c r="I369" s="172"/>
      <c r="J369" s="172"/>
      <c r="K369" s="172"/>
      <c r="L369" s="172"/>
      <c r="M369" s="172"/>
      <c r="N369" s="172"/>
    </row>
    <row r="370" ht="13.65" customHeight="1">
      <c r="A370" s="166"/>
      <c r="B370" s="172"/>
      <c r="C370" s="172"/>
      <c r="D370" s="166"/>
      <c r="E370" s="172"/>
      <c r="F370" s="172"/>
      <c r="G370" s="172"/>
      <c r="H370" s="172"/>
      <c r="I370" s="172"/>
      <c r="J370" s="172"/>
      <c r="K370" s="172"/>
      <c r="L370" s="172"/>
      <c r="M370" s="172"/>
      <c r="N370" s="172"/>
    </row>
    <row r="371" ht="13.65" customHeight="1">
      <c r="A371" s="166"/>
      <c r="B371" s="172"/>
      <c r="C371" s="172"/>
      <c r="D371" s="166"/>
      <c r="E371" s="172"/>
      <c r="F371" s="172"/>
      <c r="G371" s="172"/>
      <c r="H371" s="172"/>
      <c r="I371" s="172"/>
      <c r="J371" s="172"/>
      <c r="K371" s="172"/>
      <c r="L371" s="172"/>
      <c r="M371" s="172"/>
      <c r="N371" s="172"/>
    </row>
    <row r="372" ht="13.65" customHeight="1">
      <c r="A372" s="166"/>
      <c r="B372" s="172"/>
      <c r="C372" s="172"/>
      <c r="D372" s="166"/>
      <c r="E372" s="172"/>
      <c r="F372" s="172"/>
      <c r="G372" s="172"/>
      <c r="H372" s="172"/>
      <c r="I372" s="172"/>
      <c r="J372" s="172"/>
      <c r="K372" s="172"/>
      <c r="L372" s="172"/>
      <c r="M372" s="172"/>
      <c r="N372" s="172"/>
    </row>
    <row r="373" ht="13.65" customHeight="1">
      <c r="A373" s="166"/>
      <c r="B373" s="172"/>
      <c r="C373" s="172"/>
      <c r="D373" s="166"/>
      <c r="E373" s="172"/>
      <c r="F373" s="172"/>
      <c r="G373" s="172"/>
      <c r="H373" s="172"/>
      <c r="I373" s="172"/>
      <c r="J373" s="172"/>
      <c r="K373" s="172"/>
      <c r="L373" s="172"/>
      <c r="M373" s="172"/>
      <c r="N373" s="172"/>
    </row>
    <row r="374" ht="13.65" customHeight="1">
      <c r="A374" s="166"/>
      <c r="B374" s="172"/>
      <c r="C374" s="172"/>
      <c r="D374" s="166"/>
      <c r="E374" s="172"/>
      <c r="F374" s="172"/>
      <c r="G374" s="172"/>
      <c r="H374" s="172"/>
      <c r="I374" s="172"/>
      <c r="J374" s="172"/>
      <c r="K374" s="172"/>
      <c r="L374" s="172"/>
      <c r="M374" s="172"/>
      <c r="N374" s="172"/>
    </row>
    <row r="375" ht="13.65" customHeight="1">
      <c r="A375" s="166"/>
      <c r="B375" s="172"/>
      <c r="C375" s="172"/>
      <c r="D375" s="166"/>
      <c r="E375" s="172"/>
      <c r="F375" s="172"/>
      <c r="G375" s="172"/>
      <c r="H375" s="172"/>
      <c r="I375" s="172"/>
      <c r="J375" s="172"/>
      <c r="K375" s="172"/>
      <c r="L375" s="172"/>
      <c r="M375" s="172"/>
      <c r="N375" s="172"/>
    </row>
    <row r="376" ht="13.65" customHeight="1">
      <c r="A376" s="166"/>
      <c r="B376" s="172"/>
      <c r="C376" s="172"/>
      <c r="D376" s="166"/>
      <c r="E376" s="172"/>
      <c r="F376" s="172"/>
      <c r="G376" s="172"/>
      <c r="H376" s="172"/>
      <c r="I376" s="172"/>
      <c r="J376" s="172"/>
      <c r="K376" s="172"/>
      <c r="L376" s="172"/>
      <c r="M376" s="172"/>
      <c r="N376" s="172"/>
    </row>
    <row r="377" ht="13.65" customHeight="1">
      <c r="A377" s="166"/>
      <c r="B377" s="172"/>
      <c r="C377" s="172"/>
      <c r="D377" s="166"/>
      <c r="E377" s="172"/>
      <c r="F377" s="172"/>
      <c r="G377" s="172"/>
      <c r="H377" s="172"/>
      <c r="I377" s="172"/>
      <c r="J377" s="172"/>
      <c r="K377" s="172"/>
      <c r="L377" s="172"/>
      <c r="M377" s="172"/>
      <c r="N377" s="172"/>
    </row>
    <row r="378" ht="13.65" customHeight="1">
      <c r="A378" s="166"/>
      <c r="B378" s="172"/>
      <c r="C378" s="172"/>
      <c r="D378" s="166"/>
      <c r="E378" s="172"/>
      <c r="F378" s="172"/>
      <c r="G378" s="172"/>
      <c r="H378" s="172"/>
      <c r="I378" s="172"/>
      <c r="J378" s="172"/>
      <c r="K378" s="172"/>
      <c r="L378" s="172"/>
      <c r="M378" s="172"/>
      <c r="N378" s="172"/>
    </row>
    <row r="379" ht="13.65" customHeight="1">
      <c r="A379" s="166"/>
      <c r="B379" s="172"/>
      <c r="C379" s="172"/>
      <c r="D379" s="166"/>
      <c r="E379" s="172"/>
      <c r="F379" s="172"/>
      <c r="G379" s="172"/>
      <c r="H379" s="172"/>
      <c r="I379" s="172"/>
      <c r="J379" s="172"/>
      <c r="K379" s="172"/>
      <c r="L379" s="172"/>
      <c r="M379" s="172"/>
      <c r="N379" s="172"/>
    </row>
    <row r="380" ht="13.65" customHeight="1">
      <c r="A380" s="166"/>
      <c r="B380" s="172"/>
      <c r="C380" s="172"/>
      <c r="D380" s="166"/>
      <c r="E380" s="172"/>
      <c r="F380" s="172"/>
      <c r="G380" s="172"/>
      <c r="H380" s="172"/>
      <c r="I380" s="172"/>
      <c r="J380" s="172"/>
      <c r="K380" s="172"/>
      <c r="L380" s="172"/>
      <c r="M380" s="172"/>
      <c r="N380" s="172"/>
    </row>
    <row r="381" ht="13.65" customHeight="1">
      <c r="A381" s="166"/>
      <c r="B381" s="172"/>
      <c r="C381" s="172"/>
      <c r="D381" s="166"/>
      <c r="E381" s="172"/>
      <c r="F381" s="172"/>
      <c r="G381" s="172"/>
      <c r="H381" s="172"/>
      <c r="I381" s="172"/>
      <c r="J381" s="172"/>
      <c r="K381" s="172"/>
      <c r="L381" s="172"/>
      <c r="M381" s="172"/>
      <c r="N381" s="172"/>
    </row>
    <row r="382" ht="13.65" customHeight="1">
      <c r="A382" s="166"/>
      <c r="B382" s="172"/>
      <c r="C382" s="172"/>
      <c r="D382" s="166"/>
      <c r="E382" s="172"/>
      <c r="F382" s="172"/>
      <c r="G382" s="172"/>
      <c r="H382" s="172"/>
      <c r="I382" s="172"/>
      <c r="J382" s="172"/>
      <c r="K382" s="172"/>
      <c r="L382" s="172"/>
      <c r="M382" s="172"/>
      <c r="N382" s="172"/>
    </row>
    <row r="383" ht="13.65" customHeight="1">
      <c r="A383" s="166"/>
      <c r="B383" s="172"/>
      <c r="C383" s="172"/>
      <c r="D383" s="166"/>
      <c r="E383" s="172"/>
      <c r="F383" s="172"/>
      <c r="G383" s="172"/>
      <c r="H383" s="172"/>
      <c r="I383" s="172"/>
      <c r="J383" s="172"/>
      <c r="K383" s="172"/>
      <c r="L383" s="172"/>
      <c r="M383" s="172"/>
      <c r="N383" s="172"/>
    </row>
    <row r="384" ht="13.65" customHeight="1">
      <c r="A384" s="166"/>
      <c r="B384" s="172"/>
      <c r="C384" s="172"/>
      <c r="D384" s="166"/>
      <c r="E384" s="172"/>
      <c r="F384" s="172"/>
      <c r="G384" s="172"/>
      <c r="H384" s="172"/>
      <c r="I384" s="172"/>
      <c r="J384" s="172"/>
      <c r="K384" s="172"/>
      <c r="L384" s="172"/>
      <c r="M384" s="172"/>
      <c r="N384" s="172"/>
    </row>
    <row r="385" ht="13.65" customHeight="1">
      <c r="A385" s="166"/>
      <c r="B385" s="172"/>
      <c r="C385" s="172"/>
      <c r="D385" s="166"/>
      <c r="E385" s="172"/>
      <c r="F385" s="172"/>
      <c r="G385" s="172"/>
      <c r="H385" s="172"/>
      <c r="I385" s="172"/>
      <c r="J385" s="172"/>
      <c r="K385" s="172"/>
      <c r="L385" s="172"/>
      <c r="M385" s="172"/>
      <c r="N385" s="172"/>
    </row>
    <row r="386" ht="13.65" customHeight="1">
      <c r="A386" s="166"/>
      <c r="B386" s="172"/>
      <c r="C386" s="172"/>
      <c r="D386" s="166"/>
      <c r="E386" s="172"/>
      <c r="F386" s="172"/>
      <c r="G386" s="172"/>
      <c r="H386" s="172"/>
      <c r="I386" s="172"/>
      <c r="J386" s="172"/>
      <c r="K386" s="172"/>
      <c r="L386" s="172"/>
      <c r="M386" s="172"/>
      <c r="N386" s="172"/>
    </row>
    <row r="387" ht="13.65" customHeight="1">
      <c r="A387" s="166"/>
      <c r="B387" s="172"/>
      <c r="C387" s="172"/>
      <c r="D387" s="166"/>
      <c r="E387" s="172"/>
      <c r="F387" s="172"/>
      <c r="G387" s="172"/>
      <c r="H387" s="172"/>
      <c r="I387" s="172"/>
      <c r="J387" s="172"/>
      <c r="K387" s="172"/>
      <c r="L387" s="172"/>
      <c r="M387" s="172"/>
      <c r="N387" s="172"/>
    </row>
    <row r="388" ht="13.65" customHeight="1">
      <c r="A388" s="166"/>
      <c r="B388" s="172"/>
      <c r="C388" s="172"/>
      <c r="D388" s="166"/>
      <c r="E388" s="172"/>
      <c r="F388" s="172"/>
      <c r="G388" s="172"/>
      <c r="H388" s="172"/>
      <c r="I388" s="172"/>
      <c r="J388" s="172"/>
      <c r="K388" s="172"/>
      <c r="L388" s="172"/>
      <c r="M388" s="172"/>
      <c r="N388" s="172"/>
    </row>
    <row r="389" ht="13.65" customHeight="1">
      <c r="A389" s="166"/>
      <c r="B389" s="172"/>
      <c r="C389" s="172"/>
      <c r="D389" s="166"/>
      <c r="E389" s="172"/>
      <c r="F389" s="172"/>
      <c r="G389" s="172"/>
      <c r="H389" s="172"/>
      <c r="I389" s="172"/>
      <c r="J389" s="172"/>
      <c r="K389" s="172"/>
      <c r="L389" s="172"/>
      <c r="M389" s="172"/>
      <c r="N389" s="172"/>
    </row>
    <row r="390" ht="13.65" customHeight="1">
      <c r="A390" s="166"/>
      <c r="B390" s="172"/>
      <c r="C390" s="172"/>
      <c r="D390" s="166"/>
      <c r="E390" s="172"/>
      <c r="F390" s="172"/>
      <c r="G390" s="172"/>
      <c r="H390" s="172"/>
      <c r="I390" s="172"/>
      <c r="J390" s="172"/>
      <c r="K390" s="172"/>
      <c r="L390" s="172"/>
      <c r="M390" s="172"/>
      <c r="N390" s="172"/>
    </row>
    <row r="391" ht="13.65" customHeight="1">
      <c r="A391" s="166"/>
      <c r="B391" s="172"/>
      <c r="C391" s="172"/>
      <c r="D391" s="166"/>
      <c r="E391" s="172"/>
      <c r="F391" s="172"/>
      <c r="G391" s="172"/>
      <c r="H391" s="172"/>
      <c r="I391" s="172"/>
      <c r="J391" s="172"/>
      <c r="K391" s="172"/>
      <c r="L391" s="172"/>
      <c r="M391" s="172"/>
      <c r="N391" s="172"/>
    </row>
    <row r="392" ht="13.65" customHeight="1">
      <c r="A392" s="166"/>
      <c r="B392" s="172"/>
      <c r="C392" s="172"/>
      <c r="D392" s="166"/>
      <c r="E392" s="172"/>
      <c r="F392" s="172"/>
      <c r="G392" s="172"/>
      <c r="H392" s="172"/>
      <c r="I392" s="172"/>
      <c r="J392" s="172"/>
      <c r="K392" s="172"/>
      <c r="L392" s="172"/>
      <c r="M392" s="172"/>
      <c r="N392" s="172"/>
    </row>
    <row r="393" ht="13.65" customHeight="1">
      <c r="A393" s="166"/>
      <c r="B393" s="172"/>
      <c r="C393" s="172"/>
      <c r="D393" s="166"/>
      <c r="E393" s="172"/>
      <c r="F393" s="172"/>
      <c r="G393" s="172"/>
      <c r="H393" s="172"/>
      <c r="I393" s="172"/>
      <c r="J393" s="172"/>
      <c r="K393" s="172"/>
      <c r="L393" s="172"/>
      <c r="M393" s="172"/>
      <c r="N393" s="172"/>
    </row>
    <row r="394" ht="13.65" customHeight="1">
      <c r="A394" s="166"/>
      <c r="B394" s="172"/>
      <c r="C394" s="172"/>
      <c r="D394" s="166"/>
      <c r="E394" s="172"/>
      <c r="F394" s="172"/>
      <c r="G394" s="172"/>
      <c r="H394" s="172"/>
      <c r="I394" s="172"/>
      <c r="J394" s="172"/>
      <c r="K394" s="172"/>
      <c r="L394" s="172"/>
      <c r="M394" s="172"/>
      <c r="N394" s="172"/>
    </row>
    <row r="395" ht="13.65" customHeight="1">
      <c r="A395" s="166"/>
      <c r="B395" s="172"/>
      <c r="C395" s="172"/>
      <c r="D395" s="166"/>
      <c r="E395" s="172"/>
      <c r="F395" s="172"/>
      <c r="G395" s="172"/>
      <c r="H395" s="172"/>
      <c r="I395" s="172"/>
      <c r="J395" s="172"/>
      <c r="K395" s="172"/>
      <c r="L395" s="172"/>
      <c r="M395" s="172"/>
      <c r="N395" s="172"/>
    </row>
    <row r="396" ht="13.65" customHeight="1">
      <c r="A396" s="166"/>
      <c r="B396" s="172"/>
      <c r="C396" s="172"/>
      <c r="D396" s="166"/>
      <c r="E396" s="172"/>
      <c r="F396" s="172"/>
      <c r="G396" s="172"/>
      <c r="H396" s="172"/>
      <c r="I396" s="172"/>
      <c r="J396" s="172"/>
      <c r="K396" s="172"/>
      <c r="L396" s="172"/>
      <c r="M396" s="172"/>
      <c r="N396" s="172"/>
    </row>
    <row r="397" ht="13.65" customHeight="1">
      <c r="A397" s="166"/>
      <c r="B397" s="172"/>
      <c r="C397" s="172"/>
      <c r="D397" s="166"/>
      <c r="E397" s="172"/>
      <c r="F397" s="172"/>
      <c r="G397" s="172"/>
      <c r="H397" s="172"/>
      <c r="I397" s="172"/>
      <c r="J397" s="172"/>
      <c r="K397" s="172"/>
      <c r="L397" s="172"/>
      <c r="M397" s="172"/>
      <c r="N397" s="172"/>
    </row>
    <row r="398" ht="13.65" customHeight="1">
      <c r="A398" s="166"/>
      <c r="B398" s="172"/>
      <c r="C398" s="172"/>
      <c r="D398" s="166"/>
      <c r="E398" s="172"/>
      <c r="F398" s="172"/>
      <c r="G398" s="172"/>
      <c r="H398" s="172"/>
      <c r="I398" s="172"/>
      <c r="J398" s="172"/>
      <c r="K398" s="172"/>
      <c r="L398" s="172"/>
      <c r="M398" s="172"/>
      <c r="N398" s="172"/>
    </row>
    <row r="399" ht="13.65" customHeight="1">
      <c r="A399" s="166"/>
      <c r="B399" s="172"/>
      <c r="C399" s="172"/>
      <c r="D399" s="166"/>
      <c r="E399" s="172"/>
      <c r="F399" s="172"/>
      <c r="G399" s="172"/>
      <c r="H399" s="172"/>
      <c r="I399" s="172"/>
      <c r="J399" s="172"/>
      <c r="K399" s="172"/>
      <c r="L399" s="172"/>
      <c r="M399" s="172"/>
      <c r="N399" s="172"/>
    </row>
    <row r="400" ht="13.65" customHeight="1">
      <c r="A400" s="166"/>
      <c r="B400" s="172"/>
      <c r="C400" s="172"/>
      <c r="D400" s="166"/>
      <c r="E400" s="172"/>
      <c r="F400" s="172"/>
      <c r="G400" s="172"/>
      <c r="H400" s="172"/>
      <c r="I400" s="172"/>
      <c r="J400" s="172"/>
      <c r="K400" s="172"/>
      <c r="L400" s="172"/>
      <c r="M400" s="172"/>
      <c r="N400" s="172"/>
    </row>
    <row r="401" ht="13.65" customHeight="1">
      <c r="A401" s="166"/>
      <c r="B401" s="172"/>
      <c r="C401" s="172"/>
      <c r="D401" s="166"/>
      <c r="E401" s="172"/>
      <c r="F401" s="172"/>
      <c r="G401" s="172"/>
      <c r="H401" s="172"/>
      <c r="I401" s="172"/>
      <c r="J401" s="172"/>
      <c r="K401" s="172"/>
      <c r="L401" s="172"/>
      <c r="M401" s="172"/>
      <c r="N401" s="172"/>
    </row>
    <row r="402" ht="13.65" customHeight="1">
      <c r="A402" s="166"/>
      <c r="B402" s="172"/>
      <c r="C402" s="172"/>
      <c r="D402" s="166"/>
      <c r="E402" s="172"/>
      <c r="F402" s="172"/>
      <c r="G402" s="172"/>
      <c r="H402" s="172"/>
      <c r="I402" s="172"/>
      <c r="J402" s="172"/>
      <c r="K402" s="172"/>
      <c r="L402" s="172"/>
      <c r="M402" s="172"/>
      <c r="N402" s="172"/>
    </row>
    <row r="403" ht="13.65" customHeight="1">
      <c r="A403" s="166"/>
      <c r="B403" s="172"/>
      <c r="C403" s="172"/>
      <c r="D403" s="166"/>
      <c r="E403" s="172"/>
      <c r="F403" s="172"/>
      <c r="G403" s="172"/>
      <c r="H403" s="172"/>
      <c r="I403" s="172"/>
      <c r="J403" s="172"/>
      <c r="K403" s="172"/>
      <c r="L403" s="172"/>
      <c r="M403" s="172"/>
      <c r="N403" s="172"/>
    </row>
    <row r="404" ht="13.65" customHeight="1">
      <c r="A404" s="166"/>
      <c r="B404" s="172"/>
      <c r="C404" s="172"/>
      <c r="D404" s="166"/>
      <c r="E404" s="172"/>
      <c r="F404" s="172"/>
      <c r="G404" s="172"/>
      <c r="H404" s="172"/>
      <c r="I404" s="172"/>
      <c r="J404" s="172"/>
      <c r="K404" s="172"/>
      <c r="L404" s="172"/>
      <c r="M404" s="172"/>
      <c r="N404" s="172"/>
    </row>
    <row r="405" ht="13.65" customHeight="1">
      <c r="A405" s="166"/>
      <c r="B405" s="172"/>
      <c r="C405" s="172"/>
      <c r="D405" s="166"/>
      <c r="E405" s="172"/>
      <c r="F405" s="172"/>
      <c r="G405" s="172"/>
      <c r="H405" s="172"/>
      <c r="I405" s="172"/>
      <c r="J405" s="172"/>
      <c r="K405" s="172"/>
      <c r="L405" s="172"/>
      <c r="M405" s="172"/>
      <c r="N405" s="172"/>
    </row>
    <row r="406" ht="13.65" customHeight="1">
      <c r="A406" s="166"/>
      <c r="B406" s="172"/>
      <c r="C406" s="172"/>
      <c r="D406" s="166"/>
      <c r="E406" s="172"/>
      <c r="F406" s="172"/>
      <c r="G406" s="172"/>
      <c r="H406" s="172"/>
      <c r="I406" s="172"/>
      <c r="J406" s="172"/>
      <c r="K406" s="172"/>
      <c r="L406" s="172"/>
      <c r="M406" s="172"/>
      <c r="N406" s="172"/>
    </row>
    <row r="407" ht="13.65" customHeight="1">
      <c r="A407" s="166"/>
      <c r="B407" s="172"/>
      <c r="C407" s="172"/>
      <c r="D407" s="166"/>
      <c r="E407" s="172"/>
      <c r="F407" s="172"/>
      <c r="G407" s="172"/>
      <c r="H407" s="172"/>
      <c r="I407" s="172"/>
      <c r="J407" s="172"/>
      <c r="K407" s="172"/>
      <c r="L407" s="172"/>
      <c r="M407" s="172"/>
      <c r="N407" s="172"/>
    </row>
    <row r="408" ht="13.65" customHeight="1">
      <c r="A408" s="166"/>
      <c r="B408" s="172"/>
      <c r="C408" s="172"/>
      <c r="D408" s="166"/>
      <c r="E408" s="172"/>
      <c r="F408" s="172"/>
      <c r="G408" s="172"/>
      <c r="H408" s="172"/>
      <c r="I408" s="172"/>
      <c r="J408" s="172"/>
      <c r="K408" s="172"/>
      <c r="L408" s="172"/>
      <c r="M408" s="172"/>
      <c r="N408" s="172"/>
    </row>
    <row r="409" ht="13.65" customHeight="1">
      <c r="A409" s="166"/>
      <c r="B409" s="172"/>
      <c r="C409" s="172"/>
      <c r="D409" s="166"/>
      <c r="E409" s="172"/>
      <c r="F409" s="172"/>
      <c r="G409" s="172"/>
      <c r="H409" s="172"/>
      <c r="I409" s="172"/>
      <c r="J409" s="172"/>
      <c r="K409" s="172"/>
      <c r="L409" s="172"/>
      <c r="M409" s="172"/>
      <c r="N409" s="172"/>
    </row>
    <row r="410" ht="13.65" customHeight="1">
      <c r="A410" s="166"/>
      <c r="B410" s="172"/>
      <c r="C410" s="172"/>
      <c r="D410" s="166"/>
      <c r="E410" s="172"/>
      <c r="F410" s="172"/>
      <c r="G410" s="172"/>
      <c r="H410" s="172"/>
      <c r="I410" s="172"/>
      <c r="J410" s="172"/>
      <c r="K410" s="172"/>
      <c r="L410" s="172"/>
      <c r="M410" s="172"/>
      <c r="N410" s="172"/>
    </row>
    <row r="411" ht="13.65" customHeight="1">
      <c r="A411" s="166"/>
      <c r="B411" s="172"/>
      <c r="C411" s="172"/>
      <c r="D411" s="166"/>
      <c r="E411" s="172"/>
      <c r="F411" s="172"/>
      <c r="G411" s="172"/>
      <c r="H411" s="172"/>
      <c r="I411" s="172"/>
      <c r="J411" s="172"/>
      <c r="K411" s="172"/>
      <c r="L411" s="172"/>
      <c r="M411" s="172"/>
      <c r="N411" s="172"/>
    </row>
    <row r="412" ht="13.65" customHeight="1">
      <c r="A412" s="166"/>
      <c r="B412" s="172"/>
      <c r="C412" s="172"/>
      <c r="D412" s="166"/>
      <c r="E412" s="172"/>
      <c r="F412" s="172"/>
      <c r="G412" s="172"/>
      <c r="H412" s="172"/>
      <c r="I412" s="172"/>
      <c r="J412" s="172"/>
      <c r="K412" s="172"/>
      <c r="L412" s="172"/>
      <c r="M412" s="172"/>
      <c r="N412" s="172"/>
    </row>
    <row r="413" ht="13.65" customHeight="1">
      <c r="A413" s="166"/>
      <c r="B413" s="172"/>
      <c r="C413" s="172"/>
      <c r="D413" s="166"/>
      <c r="E413" s="172"/>
      <c r="F413" s="172"/>
      <c r="G413" s="172"/>
      <c r="H413" s="172"/>
      <c r="I413" s="172"/>
      <c r="J413" s="172"/>
      <c r="K413" s="172"/>
      <c r="L413" s="172"/>
      <c r="M413" s="172"/>
      <c r="N413" s="172"/>
    </row>
    <row r="414" ht="13.65" customHeight="1">
      <c r="A414" s="166"/>
      <c r="B414" s="172"/>
      <c r="C414" s="172"/>
      <c r="D414" s="166"/>
      <c r="E414" s="172"/>
      <c r="F414" s="172"/>
      <c r="G414" s="172"/>
      <c r="H414" s="172"/>
      <c r="I414" s="172"/>
      <c r="J414" s="172"/>
      <c r="K414" s="172"/>
      <c r="L414" s="172"/>
      <c r="M414" s="172"/>
      <c r="N414" s="172"/>
    </row>
    <row r="415" ht="13.65" customHeight="1">
      <c r="A415" s="166"/>
      <c r="B415" s="172"/>
      <c r="C415" s="172"/>
      <c r="D415" s="166"/>
      <c r="E415" s="172"/>
      <c r="F415" s="172"/>
      <c r="G415" s="172"/>
      <c r="H415" s="172"/>
      <c r="I415" s="172"/>
      <c r="J415" s="172"/>
      <c r="K415" s="172"/>
      <c r="L415" s="172"/>
      <c r="M415" s="172"/>
      <c r="N415" s="172"/>
    </row>
    <row r="416" ht="13.65" customHeight="1">
      <c r="A416" s="166"/>
      <c r="B416" s="172"/>
      <c r="C416" s="172"/>
      <c r="D416" s="166"/>
      <c r="E416" s="172"/>
      <c r="F416" s="172"/>
      <c r="G416" s="172"/>
      <c r="H416" s="172"/>
      <c r="I416" s="172"/>
      <c r="J416" s="172"/>
      <c r="K416" s="172"/>
      <c r="L416" s="172"/>
      <c r="M416" s="172"/>
      <c r="N416" s="172"/>
    </row>
    <row r="417" ht="13.65" customHeight="1">
      <c r="A417" s="166"/>
      <c r="B417" s="172"/>
      <c r="C417" s="172"/>
      <c r="D417" s="166"/>
      <c r="E417" s="172"/>
      <c r="F417" s="172"/>
      <c r="G417" s="172"/>
      <c r="H417" s="172"/>
      <c r="I417" s="172"/>
      <c r="J417" s="172"/>
      <c r="K417" s="172"/>
      <c r="L417" s="172"/>
      <c r="M417" s="172"/>
      <c r="N417" s="172"/>
    </row>
    <row r="418" ht="13.65" customHeight="1">
      <c r="A418" s="166"/>
      <c r="B418" s="172"/>
      <c r="C418" s="172"/>
      <c r="D418" s="166"/>
      <c r="E418" s="172"/>
      <c r="F418" s="172"/>
      <c r="G418" s="172"/>
      <c r="H418" s="172"/>
      <c r="I418" s="172"/>
      <c r="J418" s="172"/>
      <c r="K418" s="172"/>
      <c r="L418" s="172"/>
      <c r="M418" s="172"/>
      <c r="N418" s="172"/>
    </row>
    <row r="419" ht="13.65" customHeight="1">
      <c r="A419" s="166"/>
      <c r="B419" s="172"/>
      <c r="C419" s="172"/>
      <c r="D419" s="166"/>
      <c r="E419" s="172"/>
      <c r="F419" s="172"/>
      <c r="G419" s="172"/>
      <c r="H419" s="172"/>
      <c r="I419" s="172"/>
      <c r="J419" s="172"/>
      <c r="K419" s="172"/>
      <c r="L419" s="172"/>
      <c r="M419" s="172"/>
      <c r="N419" s="172"/>
    </row>
    <row r="420" ht="13.65" customHeight="1">
      <c r="A420" s="166"/>
      <c r="B420" s="172"/>
      <c r="C420" s="172"/>
      <c r="D420" s="166"/>
      <c r="E420" s="172"/>
      <c r="F420" s="172"/>
      <c r="G420" s="172"/>
      <c r="H420" s="172"/>
      <c r="I420" s="172"/>
      <c r="J420" s="172"/>
      <c r="K420" s="172"/>
      <c r="L420" s="172"/>
      <c r="M420" s="172"/>
      <c r="N420" s="172"/>
    </row>
    <row r="421" ht="13.65" customHeight="1">
      <c r="A421" s="166"/>
      <c r="B421" s="172"/>
      <c r="C421" s="172"/>
      <c r="D421" s="166"/>
      <c r="E421" s="172"/>
      <c r="F421" s="172"/>
      <c r="G421" s="172"/>
      <c r="H421" s="172"/>
      <c r="I421" s="172"/>
      <c r="J421" s="172"/>
      <c r="K421" s="172"/>
      <c r="L421" s="172"/>
      <c r="M421" s="172"/>
      <c r="N421" s="172"/>
    </row>
    <row r="422" ht="13.65" customHeight="1">
      <c r="A422" s="166"/>
      <c r="B422" s="172"/>
      <c r="C422" s="172"/>
      <c r="D422" s="166"/>
      <c r="E422" s="172"/>
      <c r="F422" s="172"/>
      <c r="G422" s="172"/>
      <c r="H422" s="172"/>
      <c r="I422" s="172"/>
      <c r="J422" s="172"/>
      <c r="K422" s="172"/>
      <c r="L422" s="172"/>
      <c r="M422" s="172"/>
      <c r="N422" s="172"/>
    </row>
    <row r="423" ht="13.65" customHeight="1">
      <c r="A423" s="166"/>
      <c r="B423" s="172"/>
      <c r="C423" s="172"/>
      <c r="D423" s="166"/>
      <c r="E423" s="172"/>
      <c r="F423" s="172"/>
      <c r="G423" s="172"/>
      <c r="H423" s="172"/>
      <c r="I423" s="172"/>
      <c r="J423" s="172"/>
      <c r="K423" s="172"/>
      <c r="L423" s="172"/>
      <c r="M423" s="172"/>
      <c r="N423" s="172"/>
    </row>
    <row r="424" ht="13.65" customHeight="1">
      <c r="A424" s="166"/>
      <c r="B424" s="172"/>
      <c r="C424" s="172"/>
      <c r="D424" s="166"/>
      <c r="E424" s="172"/>
      <c r="F424" s="172"/>
      <c r="G424" s="172"/>
      <c r="H424" s="172"/>
      <c r="I424" s="172"/>
      <c r="J424" s="172"/>
      <c r="K424" s="172"/>
      <c r="L424" s="172"/>
      <c r="M424" s="172"/>
      <c r="N424" s="172"/>
    </row>
    <row r="425" ht="13.65" customHeight="1">
      <c r="A425" s="166"/>
      <c r="B425" s="172"/>
      <c r="C425" s="172"/>
      <c r="D425" s="166"/>
      <c r="E425" s="172"/>
      <c r="F425" s="172"/>
      <c r="G425" s="172"/>
      <c r="H425" s="172"/>
      <c r="I425" s="172"/>
      <c r="J425" s="172"/>
      <c r="K425" s="172"/>
      <c r="L425" s="172"/>
      <c r="M425" s="172"/>
      <c r="N425" s="172"/>
    </row>
    <row r="426" ht="13.65" customHeight="1">
      <c r="A426" s="166"/>
      <c r="B426" s="172"/>
      <c r="C426" s="172"/>
      <c r="D426" s="166"/>
      <c r="E426" s="172"/>
      <c r="F426" s="172"/>
      <c r="G426" s="172"/>
      <c r="H426" s="172"/>
      <c r="I426" s="172"/>
      <c r="J426" s="172"/>
      <c r="K426" s="172"/>
      <c r="L426" s="172"/>
      <c r="M426" s="172"/>
      <c r="N426" s="172"/>
    </row>
    <row r="427" ht="13.65" customHeight="1">
      <c r="A427" s="166"/>
      <c r="B427" s="172"/>
      <c r="C427" s="172"/>
      <c r="D427" s="166"/>
      <c r="E427" s="172"/>
      <c r="F427" s="172"/>
      <c r="G427" s="172"/>
      <c r="H427" s="172"/>
      <c r="I427" s="172"/>
      <c r="J427" s="172"/>
      <c r="K427" s="172"/>
      <c r="L427" s="172"/>
      <c r="M427" s="172"/>
      <c r="N427" s="172"/>
    </row>
    <row r="428" ht="13.65" customHeight="1">
      <c r="A428" s="166"/>
      <c r="B428" s="172"/>
      <c r="C428" s="172"/>
      <c r="D428" s="166"/>
      <c r="E428" s="172"/>
      <c r="F428" s="172"/>
      <c r="G428" s="172"/>
      <c r="H428" s="172"/>
      <c r="I428" s="172"/>
      <c r="J428" s="172"/>
      <c r="K428" s="172"/>
      <c r="L428" s="172"/>
      <c r="M428" s="172"/>
      <c r="N428" s="172"/>
    </row>
    <row r="429" ht="13.65" customHeight="1">
      <c r="A429" s="166"/>
      <c r="B429" s="172"/>
      <c r="C429" s="172"/>
      <c r="D429" s="166"/>
      <c r="E429" s="172"/>
      <c r="F429" s="172"/>
      <c r="G429" s="172"/>
      <c r="H429" s="172"/>
      <c r="I429" s="172"/>
      <c r="J429" s="172"/>
      <c r="K429" s="172"/>
      <c r="L429" s="172"/>
      <c r="M429" s="172"/>
      <c r="N429" s="172"/>
    </row>
    <row r="430" ht="13.65" customHeight="1">
      <c r="A430" s="166"/>
      <c r="B430" s="172"/>
      <c r="C430" s="172"/>
      <c r="D430" s="166"/>
      <c r="E430" s="172"/>
      <c r="F430" s="172"/>
      <c r="G430" s="172"/>
      <c r="H430" s="172"/>
      <c r="I430" s="172"/>
      <c r="J430" s="172"/>
      <c r="K430" s="172"/>
      <c r="L430" s="172"/>
      <c r="M430" s="172"/>
      <c r="N430" s="172"/>
    </row>
    <row r="431" ht="13.65" customHeight="1">
      <c r="A431" s="166"/>
      <c r="B431" s="172"/>
      <c r="C431" s="172"/>
      <c r="D431" s="166"/>
      <c r="E431" s="172"/>
      <c r="F431" s="172"/>
      <c r="G431" s="172"/>
      <c r="H431" s="172"/>
      <c r="I431" s="172"/>
      <c r="J431" s="172"/>
      <c r="K431" s="172"/>
      <c r="L431" s="172"/>
      <c r="M431" s="172"/>
      <c r="N431" s="172"/>
    </row>
    <row r="432" ht="13.65" customHeight="1">
      <c r="A432" s="166"/>
      <c r="B432" s="172"/>
      <c r="C432" s="172"/>
      <c r="D432" s="166"/>
      <c r="E432" s="172"/>
      <c r="F432" s="172"/>
      <c r="G432" s="172"/>
      <c r="H432" s="172"/>
      <c r="I432" s="172"/>
      <c r="J432" s="172"/>
      <c r="K432" s="172"/>
      <c r="L432" s="172"/>
      <c r="M432" s="172"/>
      <c r="N432" s="172"/>
    </row>
    <row r="433" ht="13.65" customHeight="1">
      <c r="A433" s="166"/>
      <c r="B433" s="172"/>
      <c r="C433" s="172"/>
      <c r="D433" s="166"/>
      <c r="E433" s="172"/>
      <c r="F433" s="172"/>
      <c r="G433" s="172"/>
      <c r="H433" s="172"/>
      <c r="I433" s="172"/>
      <c r="J433" s="172"/>
      <c r="K433" s="172"/>
      <c r="L433" s="172"/>
      <c r="M433" s="172"/>
      <c r="N433" s="172"/>
    </row>
    <row r="434" ht="13.65" customHeight="1">
      <c r="A434" s="166"/>
      <c r="B434" s="172"/>
      <c r="C434" s="172"/>
      <c r="D434" s="166"/>
      <c r="E434" s="172"/>
      <c r="F434" s="172"/>
      <c r="G434" s="172"/>
      <c r="H434" s="172"/>
      <c r="I434" s="172"/>
      <c r="J434" s="172"/>
      <c r="K434" s="172"/>
      <c r="L434" s="172"/>
      <c r="M434" s="172"/>
      <c r="N434" s="172"/>
    </row>
    <row r="435" ht="13.65" customHeight="1">
      <c r="A435" s="166"/>
      <c r="B435" s="172"/>
      <c r="C435" s="172"/>
      <c r="D435" s="166"/>
      <c r="E435" s="172"/>
      <c r="F435" s="172"/>
      <c r="G435" s="172"/>
      <c r="H435" s="172"/>
      <c r="I435" s="172"/>
      <c r="J435" s="172"/>
      <c r="K435" s="172"/>
      <c r="L435" s="172"/>
      <c r="M435" s="172"/>
      <c r="N435" s="172"/>
    </row>
    <row r="436" ht="13.65" customHeight="1">
      <c r="A436" s="166"/>
      <c r="B436" s="172"/>
      <c r="C436" s="172"/>
      <c r="D436" s="166"/>
      <c r="E436" s="172"/>
      <c r="F436" s="172"/>
      <c r="G436" s="172"/>
      <c r="H436" s="172"/>
      <c r="I436" s="172"/>
      <c r="J436" s="172"/>
      <c r="K436" s="172"/>
      <c r="L436" s="172"/>
      <c r="M436" s="172"/>
      <c r="N436" s="172"/>
    </row>
    <row r="437" ht="13.65" customHeight="1">
      <c r="A437" s="166"/>
      <c r="B437" s="172"/>
      <c r="C437" s="172"/>
      <c r="D437" s="166"/>
      <c r="E437" s="172"/>
      <c r="F437" s="172"/>
      <c r="G437" s="172"/>
      <c r="H437" s="172"/>
      <c r="I437" s="172"/>
      <c r="J437" s="172"/>
      <c r="K437" s="172"/>
      <c r="L437" s="172"/>
      <c r="M437" s="172"/>
      <c r="N437" s="172"/>
    </row>
    <row r="438" ht="13.65" customHeight="1">
      <c r="A438" s="166"/>
      <c r="B438" s="172"/>
      <c r="C438" s="172"/>
      <c r="D438" s="166"/>
      <c r="E438" s="172"/>
      <c r="F438" s="172"/>
      <c r="G438" s="172"/>
      <c r="H438" s="172"/>
      <c r="I438" s="172"/>
      <c r="J438" s="172"/>
      <c r="K438" s="172"/>
      <c r="L438" s="172"/>
      <c r="M438" s="172"/>
      <c r="N438" s="172"/>
    </row>
    <row r="439" ht="13.65" customHeight="1">
      <c r="A439" s="166"/>
      <c r="B439" s="172"/>
      <c r="C439" s="172"/>
      <c r="D439" s="166"/>
      <c r="E439" s="172"/>
      <c r="F439" s="172"/>
      <c r="G439" s="172"/>
      <c r="H439" s="172"/>
      <c r="I439" s="172"/>
      <c r="J439" s="172"/>
      <c r="K439" s="172"/>
      <c r="L439" s="172"/>
      <c r="M439" s="172"/>
      <c r="N439" s="172"/>
    </row>
    <row r="440" ht="13.65" customHeight="1">
      <c r="A440" s="166"/>
      <c r="B440" s="172"/>
      <c r="C440" s="172"/>
      <c r="D440" s="166"/>
      <c r="E440" s="172"/>
      <c r="F440" s="172"/>
      <c r="G440" s="172"/>
      <c r="H440" s="172"/>
      <c r="I440" s="172"/>
      <c r="J440" s="172"/>
      <c r="K440" s="172"/>
      <c r="L440" s="172"/>
      <c r="M440" s="172"/>
      <c r="N440" s="172"/>
    </row>
    <row r="441" ht="13.65" customHeight="1">
      <c r="A441" s="166"/>
      <c r="B441" s="172"/>
      <c r="C441" s="172"/>
      <c r="D441" s="166"/>
      <c r="E441" s="172"/>
      <c r="F441" s="172"/>
      <c r="G441" s="172"/>
      <c r="H441" s="172"/>
      <c r="I441" s="172"/>
      <c r="J441" s="172"/>
      <c r="K441" s="172"/>
      <c r="L441" s="172"/>
      <c r="M441" s="172"/>
      <c r="N441" s="172"/>
    </row>
    <row r="442" ht="13.65" customHeight="1">
      <c r="A442" s="166"/>
      <c r="B442" s="172"/>
      <c r="C442" s="172"/>
      <c r="D442" s="166"/>
      <c r="E442" s="172"/>
      <c r="F442" s="172"/>
      <c r="G442" s="172"/>
      <c r="H442" s="172"/>
      <c r="I442" s="172"/>
      <c r="J442" s="172"/>
      <c r="K442" s="172"/>
      <c r="L442" s="172"/>
      <c r="M442" s="172"/>
      <c r="N442" s="172"/>
    </row>
    <row r="443" ht="13.65" customHeight="1">
      <c r="A443" s="166"/>
      <c r="B443" s="172"/>
      <c r="C443" s="172"/>
      <c r="D443" s="166"/>
      <c r="E443" s="172"/>
      <c r="F443" s="172"/>
      <c r="G443" s="172"/>
      <c r="H443" s="172"/>
      <c r="I443" s="172"/>
      <c r="J443" s="172"/>
      <c r="K443" s="172"/>
      <c r="L443" s="172"/>
      <c r="M443" s="172"/>
      <c r="N443" s="172"/>
    </row>
    <row r="444" ht="13.65" customHeight="1">
      <c r="A444" s="166"/>
      <c r="B444" s="172"/>
      <c r="C444" s="172"/>
      <c r="D444" s="166"/>
      <c r="E444" s="172"/>
      <c r="F444" s="172"/>
      <c r="G444" s="172"/>
      <c r="H444" s="172"/>
      <c r="I444" s="172"/>
      <c r="J444" s="172"/>
      <c r="K444" s="172"/>
      <c r="L444" s="172"/>
      <c r="M444" s="172"/>
      <c r="N444" s="172"/>
    </row>
    <row r="445" ht="13.65" customHeight="1">
      <c r="A445" s="166"/>
      <c r="B445" s="172"/>
      <c r="C445" s="172"/>
      <c r="D445" s="166"/>
      <c r="E445" s="172"/>
      <c r="F445" s="172"/>
      <c r="G445" s="172"/>
      <c r="H445" s="172"/>
      <c r="I445" s="172"/>
      <c r="J445" s="172"/>
      <c r="K445" s="172"/>
      <c r="L445" s="172"/>
      <c r="M445" s="172"/>
      <c r="N445" s="172"/>
    </row>
    <row r="446" ht="13.65" customHeight="1">
      <c r="A446" s="166"/>
      <c r="B446" s="172"/>
      <c r="C446" s="172"/>
      <c r="D446" s="166"/>
      <c r="E446" s="172"/>
      <c r="F446" s="172"/>
      <c r="G446" s="172"/>
      <c r="H446" s="172"/>
      <c r="I446" s="172"/>
      <c r="J446" s="172"/>
      <c r="K446" s="172"/>
      <c r="L446" s="172"/>
      <c r="M446" s="172"/>
      <c r="N446" s="172"/>
    </row>
    <row r="447" ht="13.65" customHeight="1">
      <c r="A447" s="166"/>
      <c r="B447" s="172"/>
      <c r="C447" s="172"/>
      <c r="D447" s="166"/>
      <c r="E447" s="172"/>
      <c r="F447" s="172"/>
      <c r="G447" s="172"/>
      <c r="H447" s="172"/>
      <c r="I447" s="172"/>
      <c r="J447" s="172"/>
      <c r="K447" s="172"/>
      <c r="L447" s="172"/>
      <c r="M447" s="172"/>
      <c r="N447" s="172"/>
    </row>
    <row r="448" ht="13.65" customHeight="1">
      <c r="A448" s="166"/>
      <c r="B448" s="172"/>
      <c r="C448" s="172"/>
      <c r="D448" s="166"/>
      <c r="E448" s="172"/>
      <c r="F448" s="172"/>
      <c r="G448" s="172"/>
      <c r="H448" s="172"/>
      <c r="I448" s="172"/>
      <c r="J448" s="172"/>
      <c r="K448" s="172"/>
      <c r="L448" s="172"/>
      <c r="M448" s="172"/>
      <c r="N448" s="172"/>
    </row>
    <row r="449" ht="13.65" customHeight="1">
      <c r="A449" s="166"/>
      <c r="B449" s="172"/>
      <c r="C449" s="172"/>
      <c r="D449" s="166"/>
      <c r="E449" s="172"/>
      <c r="F449" s="172"/>
      <c r="G449" s="172"/>
      <c r="H449" s="172"/>
      <c r="I449" s="172"/>
      <c r="J449" s="172"/>
      <c r="K449" s="172"/>
      <c r="L449" s="172"/>
      <c r="M449" s="172"/>
      <c r="N449" s="172"/>
    </row>
    <row r="450" ht="13.65" customHeight="1">
      <c r="A450" s="166"/>
      <c r="B450" s="172"/>
      <c r="C450" s="172"/>
      <c r="D450" s="166"/>
      <c r="E450" s="172"/>
      <c r="F450" s="172"/>
      <c r="G450" s="172"/>
      <c r="H450" s="172"/>
      <c r="I450" s="172"/>
      <c r="J450" s="172"/>
      <c r="K450" s="172"/>
      <c r="L450" s="172"/>
      <c r="M450" s="172"/>
      <c r="N450" s="172"/>
    </row>
    <row r="451" ht="13.65" customHeight="1">
      <c r="A451" s="166"/>
      <c r="B451" s="172"/>
      <c r="C451" s="172"/>
      <c r="D451" s="166"/>
      <c r="E451" s="172"/>
      <c r="F451" s="172"/>
      <c r="G451" s="172"/>
      <c r="H451" s="172"/>
      <c r="I451" s="172"/>
      <c r="J451" s="172"/>
      <c r="K451" s="172"/>
      <c r="L451" s="172"/>
      <c r="M451" s="172"/>
      <c r="N451" s="172"/>
    </row>
    <row r="452" ht="13.65" customHeight="1">
      <c r="A452" s="166"/>
      <c r="B452" s="172"/>
      <c r="C452" s="172"/>
      <c r="D452" s="166"/>
      <c r="E452" s="172"/>
      <c r="F452" s="172"/>
      <c r="G452" s="172"/>
      <c r="H452" s="172"/>
      <c r="I452" s="172"/>
      <c r="J452" s="172"/>
      <c r="K452" s="172"/>
      <c r="L452" s="172"/>
      <c r="M452" s="172"/>
      <c r="N452" s="172"/>
    </row>
    <row r="453" ht="13.65" customHeight="1">
      <c r="A453" s="166"/>
      <c r="B453" s="172"/>
      <c r="C453" s="172"/>
      <c r="D453" s="166"/>
      <c r="E453" s="172"/>
      <c r="F453" s="172"/>
      <c r="G453" s="172"/>
      <c r="H453" s="172"/>
      <c r="I453" s="172"/>
      <c r="J453" s="172"/>
      <c r="K453" s="172"/>
      <c r="L453" s="172"/>
      <c r="M453" s="172"/>
      <c r="N453" s="172"/>
    </row>
    <row r="454" ht="13.65" customHeight="1">
      <c r="A454" s="166"/>
      <c r="B454" s="172"/>
      <c r="C454" s="172"/>
      <c r="D454" s="166"/>
      <c r="E454" s="172"/>
      <c r="F454" s="172"/>
      <c r="G454" s="172"/>
      <c r="H454" s="172"/>
      <c r="I454" s="172"/>
      <c r="J454" s="172"/>
      <c r="K454" s="172"/>
      <c r="L454" s="172"/>
      <c r="M454" s="172"/>
      <c r="N454" s="172"/>
    </row>
    <row r="455" ht="13.65" customHeight="1">
      <c r="A455" s="166"/>
      <c r="B455" s="172"/>
      <c r="C455" s="172"/>
      <c r="D455" s="166"/>
      <c r="E455" s="172"/>
      <c r="F455" s="172"/>
      <c r="G455" s="172"/>
      <c r="H455" s="172"/>
      <c r="I455" s="172"/>
      <c r="J455" s="172"/>
      <c r="K455" s="172"/>
      <c r="L455" s="172"/>
      <c r="M455" s="172"/>
      <c r="N455" s="172"/>
    </row>
    <row r="456" ht="13.65" customHeight="1">
      <c r="A456" s="166"/>
      <c r="B456" s="172"/>
      <c r="C456" s="172"/>
      <c r="D456" s="166"/>
      <c r="E456" s="172"/>
      <c r="F456" s="172"/>
      <c r="G456" s="172"/>
      <c r="H456" s="172"/>
      <c r="I456" s="172"/>
      <c r="J456" s="172"/>
      <c r="K456" s="172"/>
      <c r="L456" s="172"/>
      <c r="M456" s="172"/>
      <c r="N456" s="172"/>
    </row>
    <row r="457" ht="13.65" customHeight="1">
      <c r="A457" s="166"/>
      <c r="B457" s="172"/>
      <c r="C457" s="172"/>
      <c r="D457" s="166"/>
      <c r="E457" s="172"/>
      <c r="F457" s="172"/>
      <c r="G457" s="172"/>
      <c r="H457" s="172"/>
      <c r="I457" s="172"/>
      <c r="J457" s="172"/>
      <c r="K457" s="172"/>
      <c r="L457" s="172"/>
      <c r="M457" s="172"/>
      <c r="N457" s="172"/>
    </row>
    <row r="458" ht="13.65" customHeight="1">
      <c r="A458" s="166"/>
      <c r="B458" s="172"/>
      <c r="C458" s="172"/>
      <c r="D458" s="166"/>
      <c r="E458" s="172"/>
      <c r="F458" s="172"/>
      <c r="G458" s="172"/>
      <c r="H458" s="172"/>
      <c r="I458" s="172"/>
      <c r="J458" s="172"/>
      <c r="K458" s="172"/>
      <c r="L458" s="172"/>
      <c r="M458" s="172"/>
      <c r="N458" s="172"/>
    </row>
    <row r="459" ht="13.65" customHeight="1">
      <c r="A459" s="166"/>
      <c r="B459" s="172"/>
      <c r="C459" s="172"/>
      <c r="D459" s="166"/>
      <c r="E459" s="172"/>
      <c r="F459" s="172"/>
      <c r="G459" s="172"/>
      <c r="H459" s="172"/>
      <c r="I459" s="172"/>
      <c r="J459" s="172"/>
      <c r="K459" s="172"/>
      <c r="L459" s="172"/>
      <c r="M459" s="172"/>
      <c r="N459" s="172"/>
    </row>
    <row r="460" ht="13.65" customHeight="1">
      <c r="A460" s="166"/>
      <c r="B460" s="172"/>
      <c r="C460" s="172"/>
      <c r="D460" s="166"/>
      <c r="E460" s="172"/>
      <c r="F460" s="172"/>
      <c r="G460" s="172"/>
      <c r="H460" s="172"/>
      <c r="I460" s="172"/>
      <c r="J460" s="172"/>
      <c r="K460" s="172"/>
      <c r="L460" s="172"/>
      <c r="M460" s="172"/>
      <c r="N460" s="172"/>
    </row>
    <row r="461" ht="13.65" customHeight="1">
      <c r="A461" s="166"/>
      <c r="B461" s="172"/>
      <c r="C461" s="172"/>
      <c r="D461" s="166"/>
      <c r="E461" s="172"/>
      <c r="F461" s="172"/>
      <c r="G461" s="172"/>
      <c r="H461" s="172"/>
      <c r="I461" s="172"/>
      <c r="J461" s="172"/>
      <c r="K461" s="172"/>
      <c r="L461" s="172"/>
      <c r="M461" s="172"/>
      <c r="N461" s="172"/>
    </row>
    <row r="462" ht="13.65" customHeight="1">
      <c r="A462" s="166"/>
      <c r="B462" s="172"/>
      <c r="C462" s="172"/>
      <c r="D462" s="166"/>
      <c r="E462" s="172"/>
      <c r="F462" s="172"/>
      <c r="G462" s="172"/>
      <c r="H462" s="172"/>
      <c r="I462" s="172"/>
      <c r="J462" s="172"/>
      <c r="K462" s="172"/>
      <c r="L462" s="172"/>
      <c r="M462" s="172"/>
      <c r="N462" s="172"/>
    </row>
    <row r="463" ht="13.65" customHeight="1">
      <c r="A463" s="166"/>
      <c r="B463" s="172"/>
      <c r="C463" s="172"/>
      <c r="D463" s="166"/>
      <c r="E463" s="172"/>
      <c r="F463" s="172"/>
      <c r="G463" s="172"/>
      <c r="H463" s="172"/>
      <c r="I463" s="172"/>
      <c r="J463" s="172"/>
      <c r="K463" s="172"/>
      <c r="L463" s="172"/>
      <c r="M463" s="172"/>
      <c r="N463" s="172"/>
    </row>
    <row r="464" ht="13.65" customHeight="1">
      <c r="A464" s="166"/>
      <c r="B464" s="172"/>
      <c r="C464" s="172"/>
      <c r="D464" s="166"/>
      <c r="E464" s="172"/>
      <c r="F464" s="172"/>
      <c r="G464" s="172"/>
      <c r="H464" s="172"/>
      <c r="I464" s="172"/>
      <c r="J464" s="172"/>
      <c r="K464" s="172"/>
      <c r="L464" s="172"/>
      <c r="M464" s="172"/>
      <c r="N464" s="172"/>
    </row>
    <row r="465" ht="13.65" customHeight="1">
      <c r="A465" s="166"/>
      <c r="B465" s="172"/>
      <c r="C465" s="172"/>
      <c r="D465" s="166"/>
      <c r="E465" s="172"/>
      <c r="F465" s="172"/>
      <c r="G465" s="172"/>
      <c r="H465" s="172"/>
      <c r="I465" s="172"/>
      <c r="J465" s="172"/>
      <c r="K465" s="172"/>
      <c r="L465" s="172"/>
      <c r="M465" s="172"/>
      <c r="N465" s="172"/>
    </row>
    <row r="466" ht="13.65" customHeight="1">
      <c r="A466" s="166"/>
      <c r="B466" s="172"/>
      <c r="C466" s="172"/>
      <c r="D466" s="166"/>
      <c r="E466" s="172"/>
      <c r="F466" s="172"/>
      <c r="G466" s="172"/>
      <c r="H466" s="172"/>
      <c r="I466" s="172"/>
      <c r="J466" s="172"/>
      <c r="K466" s="172"/>
      <c r="L466" s="172"/>
      <c r="M466" s="172"/>
      <c r="N466" s="172"/>
    </row>
    <row r="467" ht="13.65" customHeight="1">
      <c r="A467" s="166"/>
      <c r="B467" s="172"/>
      <c r="C467" s="172"/>
      <c r="D467" s="166"/>
      <c r="E467" s="172"/>
      <c r="F467" s="172"/>
      <c r="G467" s="172"/>
      <c r="H467" s="172"/>
      <c r="I467" s="172"/>
      <c r="J467" s="172"/>
      <c r="K467" s="172"/>
      <c r="L467" s="172"/>
      <c r="M467" s="172"/>
      <c r="N467" s="172"/>
    </row>
    <row r="468" ht="13.65" customHeight="1">
      <c r="A468" s="166"/>
      <c r="B468" s="172"/>
      <c r="C468" s="172"/>
      <c r="D468" s="166"/>
      <c r="E468" s="172"/>
      <c r="F468" s="172"/>
      <c r="G468" s="172"/>
      <c r="H468" s="172"/>
      <c r="I468" s="172"/>
      <c r="J468" s="172"/>
      <c r="K468" s="172"/>
      <c r="L468" s="172"/>
      <c r="M468" s="172"/>
      <c r="N468" s="172"/>
    </row>
    <row r="469" ht="13.65" customHeight="1">
      <c r="A469" s="166"/>
      <c r="B469" s="172"/>
      <c r="C469" s="172"/>
      <c r="D469" s="166"/>
      <c r="E469" s="172"/>
      <c r="F469" s="172"/>
      <c r="G469" s="172"/>
      <c r="H469" s="172"/>
      <c r="I469" s="172"/>
      <c r="J469" s="172"/>
      <c r="K469" s="172"/>
      <c r="L469" s="172"/>
      <c r="M469" s="172"/>
      <c r="N469" s="172"/>
    </row>
    <row r="470" ht="13.65" customHeight="1">
      <c r="A470" s="166"/>
      <c r="B470" s="172"/>
      <c r="C470" s="172"/>
      <c r="D470" s="166"/>
      <c r="E470" s="172"/>
      <c r="F470" s="172"/>
      <c r="G470" s="172"/>
      <c r="H470" s="172"/>
      <c r="I470" s="172"/>
      <c r="J470" s="172"/>
      <c r="K470" s="172"/>
      <c r="L470" s="172"/>
      <c r="M470" s="172"/>
      <c r="N470" s="172"/>
    </row>
    <row r="471" ht="13.65" customHeight="1">
      <c r="A471" s="166"/>
      <c r="B471" s="172"/>
      <c r="C471" s="172"/>
      <c r="D471" s="166"/>
      <c r="E471" s="172"/>
      <c r="F471" s="172"/>
      <c r="G471" s="172"/>
      <c r="H471" s="172"/>
      <c r="I471" s="172"/>
      <c r="J471" s="172"/>
      <c r="K471" s="172"/>
      <c r="L471" s="172"/>
      <c r="M471" s="172"/>
      <c r="N471" s="172"/>
    </row>
    <row r="472" ht="13.65" customHeight="1">
      <c r="A472" s="166"/>
      <c r="B472" s="172"/>
      <c r="C472" s="172"/>
      <c r="D472" s="166"/>
      <c r="E472" s="172"/>
      <c r="F472" s="172"/>
      <c r="G472" s="172"/>
      <c r="H472" s="172"/>
      <c r="I472" s="172"/>
      <c r="J472" s="172"/>
      <c r="K472" s="172"/>
      <c r="L472" s="172"/>
      <c r="M472" s="172"/>
      <c r="N472" s="172"/>
    </row>
    <row r="473" ht="13.65" customHeight="1">
      <c r="A473" s="166"/>
      <c r="B473" s="172"/>
      <c r="C473" s="172"/>
      <c r="D473" s="166"/>
      <c r="E473" s="172"/>
      <c r="F473" s="172"/>
      <c r="G473" s="172"/>
      <c r="H473" s="172"/>
      <c r="I473" s="172"/>
      <c r="J473" s="172"/>
      <c r="K473" s="172"/>
      <c r="L473" s="172"/>
      <c r="M473" s="172"/>
      <c r="N473" s="172"/>
    </row>
    <row r="474" ht="13.65" customHeight="1">
      <c r="A474" s="166"/>
      <c r="B474" s="172"/>
      <c r="C474" s="172"/>
      <c r="D474" s="166"/>
      <c r="E474" s="172"/>
      <c r="F474" s="172"/>
      <c r="G474" s="172"/>
      <c r="H474" s="172"/>
      <c r="I474" s="172"/>
      <c r="J474" s="172"/>
      <c r="K474" s="172"/>
      <c r="L474" s="172"/>
      <c r="M474" s="172"/>
      <c r="N474" s="172"/>
    </row>
    <row r="475" ht="13.65" customHeight="1">
      <c r="A475" s="166"/>
      <c r="B475" s="172"/>
      <c r="C475" s="172"/>
      <c r="D475" s="166"/>
      <c r="E475" s="172"/>
      <c r="F475" s="172"/>
      <c r="G475" s="172"/>
      <c r="H475" s="172"/>
      <c r="I475" s="172"/>
      <c r="J475" s="172"/>
      <c r="K475" s="172"/>
      <c r="L475" s="172"/>
      <c r="M475" s="172"/>
      <c r="N475" s="172"/>
    </row>
    <row r="476" ht="13.65" customHeight="1">
      <c r="A476" s="166"/>
      <c r="B476" s="172"/>
      <c r="C476" s="172"/>
      <c r="D476" s="166"/>
      <c r="E476" s="172"/>
      <c r="F476" s="172"/>
      <c r="G476" s="172"/>
      <c r="H476" s="172"/>
      <c r="I476" s="172"/>
      <c r="J476" s="172"/>
      <c r="K476" s="172"/>
      <c r="L476" s="172"/>
      <c r="M476" s="172"/>
      <c r="N476" s="172"/>
    </row>
    <row r="477" ht="13.65" customHeight="1">
      <c r="A477" s="166"/>
      <c r="B477" s="172"/>
      <c r="C477" s="172"/>
      <c r="D477" s="166"/>
      <c r="E477" s="172"/>
      <c r="F477" s="172"/>
      <c r="G477" s="172"/>
      <c r="H477" s="172"/>
      <c r="I477" s="172"/>
      <c r="J477" s="172"/>
      <c r="K477" s="172"/>
      <c r="L477" s="172"/>
      <c r="M477" s="172"/>
      <c r="N477" s="172"/>
    </row>
    <row r="478" ht="13.65" customHeight="1">
      <c r="A478" s="166"/>
      <c r="B478" s="172"/>
      <c r="C478" s="172"/>
      <c r="D478" s="166"/>
      <c r="E478" s="172"/>
      <c r="F478" s="172"/>
      <c r="G478" s="172"/>
      <c r="H478" s="172"/>
      <c r="I478" s="172"/>
      <c r="J478" s="172"/>
      <c r="K478" s="172"/>
      <c r="L478" s="172"/>
      <c r="M478" s="172"/>
      <c r="N478" s="172"/>
    </row>
    <row r="479" ht="13.65" customHeight="1">
      <c r="A479" s="166"/>
      <c r="B479" s="172"/>
      <c r="C479" s="172"/>
      <c r="D479" s="166"/>
      <c r="E479" s="172"/>
      <c r="F479" s="172"/>
      <c r="G479" s="172"/>
      <c r="H479" s="172"/>
      <c r="I479" s="172"/>
      <c r="J479" s="172"/>
      <c r="K479" s="172"/>
      <c r="L479" s="172"/>
      <c r="M479" s="172"/>
      <c r="N479" s="172"/>
    </row>
    <row r="480" ht="13.65" customHeight="1">
      <c r="A480" s="166"/>
      <c r="B480" s="172"/>
      <c r="C480" s="172"/>
      <c r="D480" s="166"/>
      <c r="E480" s="172"/>
      <c r="F480" s="172"/>
      <c r="G480" s="172"/>
      <c r="H480" s="172"/>
      <c r="I480" s="172"/>
      <c r="J480" s="172"/>
      <c r="K480" s="172"/>
      <c r="L480" s="172"/>
      <c r="M480" s="172"/>
      <c r="N480" s="172"/>
    </row>
    <row r="481" ht="13.65" customHeight="1">
      <c r="A481" s="166"/>
      <c r="B481" s="172"/>
      <c r="C481" s="172"/>
      <c r="D481" s="166"/>
      <c r="E481" s="172"/>
      <c r="F481" s="172"/>
      <c r="G481" s="172"/>
      <c r="H481" s="172"/>
      <c r="I481" s="172"/>
      <c r="J481" s="172"/>
      <c r="K481" s="172"/>
      <c r="L481" s="172"/>
      <c r="M481" s="172"/>
      <c r="N481" s="172"/>
    </row>
    <row r="482" ht="13.65" customHeight="1">
      <c r="A482" s="166"/>
      <c r="B482" s="172"/>
      <c r="C482" s="172"/>
      <c r="D482" s="166"/>
      <c r="E482" s="172"/>
      <c r="F482" s="172"/>
      <c r="G482" s="172"/>
      <c r="H482" s="172"/>
      <c r="I482" s="172"/>
      <c r="J482" s="172"/>
      <c r="K482" s="172"/>
      <c r="L482" s="172"/>
      <c r="M482" s="172"/>
      <c r="N482" s="172"/>
    </row>
    <row r="483" ht="13.65" customHeight="1">
      <c r="A483" s="166"/>
      <c r="B483" s="172"/>
      <c r="C483" s="172"/>
      <c r="D483" s="166"/>
      <c r="E483" s="172"/>
      <c r="F483" s="172"/>
      <c r="G483" s="172"/>
      <c r="H483" s="172"/>
      <c r="I483" s="172"/>
      <c r="J483" s="172"/>
      <c r="K483" s="172"/>
      <c r="L483" s="172"/>
      <c r="M483" s="172"/>
      <c r="N483" s="172"/>
    </row>
    <row r="484" ht="13.65" customHeight="1">
      <c r="A484" s="166"/>
      <c r="B484" s="172"/>
      <c r="C484" s="172"/>
      <c r="D484" s="166"/>
      <c r="E484" s="172"/>
      <c r="F484" s="172"/>
      <c r="G484" s="172"/>
      <c r="H484" s="172"/>
      <c r="I484" s="172"/>
      <c r="J484" s="172"/>
      <c r="K484" s="172"/>
      <c r="L484" s="172"/>
      <c r="M484" s="172"/>
      <c r="N484" s="172"/>
    </row>
    <row r="485" ht="13.65" customHeight="1">
      <c r="A485" s="166"/>
      <c r="B485" s="172"/>
      <c r="C485" s="172"/>
      <c r="D485" s="166"/>
      <c r="E485" s="172"/>
      <c r="F485" s="172"/>
      <c r="G485" s="172"/>
      <c r="H485" s="172"/>
      <c r="I485" s="172"/>
      <c r="J485" s="172"/>
      <c r="K485" s="172"/>
      <c r="L485" s="172"/>
      <c r="M485" s="172"/>
      <c r="N485" s="172"/>
    </row>
    <row r="486" ht="13.65" customHeight="1">
      <c r="A486" s="166"/>
      <c r="B486" s="172"/>
      <c r="C486" s="172"/>
      <c r="D486" s="166"/>
      <c r="E486" s="172"/>
      <c r="F486" s="172"/>
      <c r="G486" s="172"/>
      <c r="H486" s="172"/>
      <c r="I486" s="172"/>
      <c r="J486" s="172"/>
      <c r="K486" s="172"/>
      <c r="L486" s="172"/>
      <c r="M486" s="172"/>
      <c r="N486" s="172"/>
    </row>
    <row r="487" ht="13.65" customHeight="1">
      <c r="A487" s="166"/>
      <c r="B487" s="172"/>
      <c r="C487" s="172"/>
      <c r="D487" s="166"/>
      <c r="E487" s="172"/>
      <c r="F487" s="172"/>
      <c r="G487" s="172"/>
      <c r="H487" s="172"/>
      <c r="I487" s="172"/>
      <c r="J487" s="172"/>
      <c r="K487" s="172"/>
      <c r="L487" s="172"/>
      <c r="M487" s="172"/>
      <c r="N487" s="172"/>
    </row>
    <row r="488" ht="13.65" customHeight="1">
      <c r="A488" s="166"/>
      <c r="B488" s="172"/>
      <c r="C488" s="172"/>
      <c r="D488" s="166"/>
      <c r="E488" s="172"/>
      <c r="F488" s="172"/>
      <c r="G488" s="172"/>
      <c r="H488" s="172"/>
      <c r="I488" s="172"/>
      <c r="J488" s="172"/>
      <c r="K488" s="172"/>
      <c r="L488" s="172"/>
      <c r="M488" s="172"/>
      <c r="N488" s="172"/>
    </row>
    <row r="489" ht="13.65" customHeight="1">
      <c r="A489" s="166"/>
      <c r="B489" s="172"/>
      <c r="C489" s="172"/>
      <c r="D489" s="166"/>
      <c r="E489" s="172"/>
      <c r="F489" s="172"/>
      <c r="G489" s="172"/>
      <c r="H489" s="172"/>
      <c r="I489" s="172"/>
      <c r="J489" s="172"/>
      <c r="K489" s="172"/>
      <c r="L489" s="172"/>
      <c r="M489" s="172"/>
      <c r="N489" s="172"/>
    </row>
    <row r="490" ht="13.65" customHeight="1">
      <c r="A490" s="166"/>
      <c r="B490" s="172"/>
      <c r="C490" s="172"/>
      <c r="D490" s="166"/>
      <c r="E490" s="172"/>
      <c r="F490" s="172"/>
      <c r="G490" s="172"/>
      <c r="H490" s="172"/>
      <c r="I490" s="172"/>
      <c r="J490" s="172"/>
      <c r="K490" s="172"/>
      <c r="L490" s="172"/>
      <c r="M490" s="172"/>
      <c r="N490" s="172"/>
    </row>
    <row r="491" ht="13.65" customHeight="1">
      <c r="A491" s="166"/>
      <c r="B491" s="172"/>
      <c r="C491" s="172"/>
      <c r="D491" s="166"/>
      <c r="E491" s="172"/>
      <c r="F491" s="172"/>
      <c r="G491" s="172"/>
      <c r="H491" s="172"/>
      <c r="I491" s="172"/>
      <c r="J491" s="172"/>
      <c r="K491" s="172"/>
      <c r="L491" s="172"/>
      <c r="M491" s="172"/>
      <c r="N491" s="172"/>
    </row>
    <row r="492" ht="13.65" customHeight="1">
      <c r="A492" s="166"/>
      <c r="B492" s="172"/>
      <c r="C492" s="172"/>
      <c r="D492" s="166"/>
      <c r="E492" s="172"/>
      <c r="F492" s="172"/>
      <c r="G492" s="172"/>
      <c r="H492" s="172"/>
      <c r="I492" s="172"/>
      <c r="J492" s="172"/>
      <c r="K492" s="172"/>
      <c r="L492" s="172"/>
      <c r="M492" s="172"/>
      <c r="N492" s="172"/>
    </row>
    <row r="493" ht="13.65" customHeight="1">
      <c r="A493" s="166"/>
      <c r="B493" s="172"/>
      <c r="C493" s="172"/>
      <c r="D493" s="166"/>
      <c r="E493" s="172"/>
      <c r="F493" s="172"/>
      <c r="G493" s="172"/>
      <c r="H493" s="172"/>
      <c r="I493" s="172"/>
      <c r="J493" s="172"/>
      <c r="K493" s="172"/>
      <c r="L493" s="172"/>
      <c r="M493" s="172"/>
      <c r="N493" s="172"/>
    </row>
    <row r="494" ht="13.65" customHeight="1">
      <c r="A494" s="166"/>
      <c r="B494" s="172"/>
      <c r="C494" s="172"/>
      <c r="D494" s="166"/>
      <c r="E494" s="172"/>
      <c r="F494" s="172"/>
      <c r="G494" s="172"/>
      <c r="H494" s="172"/>
      <c r="I494" s="172"/>
      <c r="J494" s="172"/>
      <c r="K494" s="172"/>
      <c r="L494" s="172"/>
      <c r="M494" s="172"/>
      <c r="N494" s="172"/>
    </row>
    <row r="495" ht="13.65" customHeight="1">
      <c r="A495" s="166"/>
      <c r="B495" s="172"/>
      <c r="C495" s="172"/>
      <c r="D495" s="166"/>
      <c r="E495" s="172"/>
      <c r="F495" s="172"/>
      <c r="G495" s="172"/>
      <c r="H495" s="172"/>
      <c r="I495" s="172"/>
      <c r="J495" s="172"/>
      <c r="K495" s="172"/>
      <c r="L495" s="172"/>
      <c r="M495" s="172"/>
      <c r="N495" s="172"/>
    </row>
    <row r="496" ht="13.65" customHeight="1">
      <c r="A496" s="166"/>
      <c r="B496" s="172"/>
      <c r="C496" s="172"/>
      <c r="D496" s="166"/>
      <c r="E496" s="172"/>
      <c r="F496" s="172"/>
      <c r="G496" s="172"/>
      <c r="H496" s="172"/>
      <c r="I496" s="172"/>
      <c r="J496" s="172"/>
      <c r="K496" s="172"/>
      <c r="L496" s="172"/>
      <c r="M496" s="172"/>
      <c r="N496" s="172"/>
    </row>
    <row r="497" ht="13.65" customHeight="1">
      <c r="A497" s="166"/>
      <c r="B497" s="172"/>
      <c r="C497" s="172"/>
      <c r="D497" s="166"/>
      <c r="E497" s="172"/>
      <c r="F497" s="172"/>
      <c r="G497" s="172"/>
      <c r="H497" s="172"/>
      <c r="I497" s="172"/>
      <c r="J497" s="172"/>
      <c r="K497" s="172"/>
      <c r="L497" s="172"/>
      <c r="M497" s="172"/>
      <c r="N497" s="172"/>
    </row>
    <row r="498" ht="13.65" customHeight="1">
      <c r="A498" s="166"/>
      <c r="B498" s="172"/>
      <c r="C498" s="172"/>
      <c r="D498" s="166"/>
      <c r="E498" s="172"/>
      <c r="F498" s="172"/>
      <c r="G498" s="172"/>
      <c r="H498" s="172"/>
      <c r="I498" s="172"/>
      <c r="J498" s="172"/>
      <c r="K498" s="172"/>
      <c r="L498" s="172"/>
      <c r="M498" s="172"/>
      <c r="N498" s="172"/>
    </row>
    <row r="499" ht="13.65" customHeight="1">
      <c r="A499" s="166"/>
      <c r="B499" s="172"/>
      <c r="C499" s="172"/>
      <c r="D499" s="166"/>
      <c r="E499" s="172"/>
      <c r="F499" s="172"/>
      <c r="G499" s="172"/>
      <c r="H499" s="172"/>
      <c r="I499" s="172"/>
      <c r="J499" s="172"/>
      <c r="K499" s="172"/>
      <c r="L499" s="172"/>
      <c r="M499" s="172"/>
      <c r="N499" s="172"/>
    </row>
    <row r="500" ht="13.65" customHeight="1">
      <c r="A500" s="166"/>
      <c r="B500" s="172"/>
      <c r="C500" s="172"/>
      <c r="D500" s="166"/>
      <c r="E500" s="172"/>
      <c r="F500" s="172"/>
      <c r="G500" s="172"/>
      <c r="H500" s="172"/>
      <c r="I500" s="172"/>
      <c r="J500" s="172"/>
      <c r="K500" s="172"/>
      <c r="L500" s="172"/>
      <c r="M500" s="172"/>
      <c r="N500" s="172"/>
    </row>
    <row r="501" ht="13.65" customHeight="1">
      <c r="A501" s="166"/>
      <c r="B501" s="172"/>
      <c r="C501" s="172"/>
      <c r="D501" s="166"/>
      <c r="E501" s="172"/>
      <c r="F501" s="172"/>
      <c r="G501" s="172"/>
      <c r="H501" s="172"/>
      <c r="I501" s="172"/>
      <c r="J501" s="172"/>
      <c r="K501" s="172"/>
      <c r="L501" s="172"/>
      <c r="M501" s="172"/>
      <c r="N501" s="172"/>
    </row>
    <row r="502" ht="13.65" customHeight="1">
      <c r="A502" s="166"/>
      <c r="B502" s="172"/>
      <c r="C502" s="172"/>
      <c r="D502" s="166"/>
      <c r="E502" s="172"/>
      <c r="F502" s="172"/>
      <c r="G502" s="172"/>
      <c r="H502" s="172"/>
      <c r="I502" s="172"/>
      <c r="J502" s="172"/>
      <c r="K502" s="172"/>
      <c r="L502" s="172"/>
      <c r="M502" s="172"/>
      <c r="N502" s="172"/>
    </row>
    <row r="503" ht="13.65" customHeight="1">
      <c r="A503" s="166"/>
      <c r="B503" s="172"/>
      <c r="C503" s="172"/>
      <c r="D503" s="166"/>
      <c r="E503" s="172"/>
      <c r="F503" s="172"/>
      <c r="G503" s="172"/>
      <c r="H503" s="172"/>
      <c r="I503" s="172"/>
      <c r="J503" s="172"/>
      <c r="K503" s="172"/>
      <c r="L503" s="172"/>
      <c r="M503" s="172"/>
      <c r="N503" s="172"/>
    </row>
    <row r="504" ht="13.65" customHeight="1">
      <c r="A504" s="166"/>
      <c r="B504" s="172"/>
      <c r="C504" s="172"/>
      <c r="D504" s="166"/>
      <c r="E504" s="172"/>
      <c r="F504" s="172"/>
      <c r="G504" s="172"/>
      <c r="H504" s="172"/>
      <c r="I504" s="172"/>
      <c r="J504" s="172"/>
      <c r="K504" s="172"/>
      <c r="L504" s="172"/>
      <c r="M504" s="172"/>
      <c r="N504" s="172"/>
    </row>
    <row r="505" ht="13.65" customHeight="1">
      <c r="A505" s="166"/>
      <c r="B505" s="172"/>
      <c r="C505" s="172"/>
      <c r="D505" s="166"/>
      <c r="E505" s="172"/>
      <c r="F505" s="172"/>
      <c r="G505" s="172"/>
      <c r="H505" s="172"/>
      <c r="I505" s="172"/>
      <c r="J505" s="172"/>
      <c r="K505" s="172"/>
      <c r="L505" s="172"/>
      <c r="M505" s="172"/>
      <c r="N505" s="172"/>
    </row>
    <row r="506" ht="13.65" customHeight="1">
      <c r="A506" s="166"/>
      <c r="B506" s="172"/>
      <c r="C506" s="172"/>
      <c r="D506" s="166"/>
      <c r="E506" s="172"/>
      <c r="F506" s="172"/>
      <c r="G506" s="172"/>
      <c r="H506" s="172"/>
      <c r="I506" s="172"/>
      <c r="J506" s="172"/>
      <c r="K506" s="172"/>
      <c r="L506" s="172"/>
      <c r="M506" s="172"/>
      <c r="N506" s="172"/>
    </row>
    <row r="507" ht="13.65" customHeight="1">
      <c r="A507" s="166"/>
      <c r="B507" s="172"/>
      <c r="C507" s="172"/>
      <c r="D507" s="166"/>
      <c r="E507" s="172"/>
      <c r="F507" s="172"/>
      <c r="G507" s="172"/>
      <c r="H507" s="172"/>
      <c r="I507" s="172"/>
      <c r="J507" s="172"/>
      <c r="K507" s="172"/>
      <c r="L507" s="172"/>
      <c r="M507" s="172"/>
      <c r="N507" s="172"/>
    </row>
    <row r="508" ht="13.65" customHeight="1">
      <c r="A508" s="166"/>
      <c r="B508" s="172"/>
      <c r="C508" s="172"/>
      <c r="D508" s="166"/>
      <c r="E508" s="172"/>
      <c r="F508" s="172"/>
      <c r="G508" s="172"/>
      <c r="H508" s="172"/>
      <c r="I508" s="172"/>
      <c r="J508" s="172"/>
      <c r="K508" s="172"/>
      <c r="L508" s="172"/>
      <c r="M508" s="172"/>
      <c r="N508" s="172"/>
    </row>
    <row r="509" ht="13.65" customHeight="1">
      <c r="A509" s="166"/>
      <c r="B509" s="172"/>
      <c r="C509" s="172"/>
      <c r="D509" s="166"/>
      <c r="E509" s="172"/>
      <c r="F509" s="172"/>
      <c r="G509" s="172"/>
      <c r="H509" s="172"/>
      <c r="I509" s="172"/>
      <c r="J509" s="172"/>
      <c r="K509" s="172"/>
      <c r="L509" s="172"/>
      <c r="M509" s="172"/>
      <c r="N509" s="172"/>
    </row>
    <row r="510" ht="13.65" customHeight="1">
      <c r="A510" s="166"/>
      <c r="B510" s="172"/>
      <c r="C510" s="172"/>
      <c r="D510" s="166"/>
      <c r="E510" s="172"/>
      <c r="F510" s="172"/>
      <c r="G510" s="172"/>
      <c r="H510" s="172"/>
      <c r="I510" s="172"/>
      <c r="J510" s="172"/>
      <c r="K510" s="172"/>
      <c r="L510" s="172"/>
      <c r="M510" s="172"/>
      <c r="N510" s="172"/>
    </row>
    <row r="511" ht="13.65" customHeight="1">
      <c r="A511" s="166"/>
      <c r="B511" s="172"/>
      <c r="C511" s="172"/>
      <c r="D511" s="166"/>
      <c r="E511" s="172"/>
      <c r="F511" s="172"/>
      <c r="G511" s="172"/>
      <c r="H511" s="172"/>
      <c r="I511" s="172"/>
      <c r="J511" s="172"/>
      <c r="K511" s="172"/>
      <c r="L511" s="172"/>
      <c r="M511" s="172"/>
      <c r="N511" s="172"/>
    </row>
    <row r="512" ht="13.65" customHeight="1">
      <c r="A512" s="166"/>
      <c r="B512" s="172"/>
      <c r="C512" s="172"/>
      <c r="D512" s="166"/>
      <c r="E512" s="172"/>
      <c r="F512" s="172"/>
      <c r="G512" s="172"/>
      <c r="H512" s="172"/>
      <c r="I512" s="172"/>
      <c r="J512" s="172"/>
      <c r="K512" s="172"/>
      <c r="L512" s="172"/>
      <c r="M512" s="172"/>
      <c r="N512" s="172"/>
    </row>
    <row r="513" ht="13.65" customHeight="1">
      <c r="A513" s="166"/>
      <c r="B513" s="172"/>
      <c r="C513" s="172"/>
      <c r="D513" s="166"/>
      <c r="E513" s="172"/>
      <c r="F513" s="172"/>
      <c r="G513" s="172"/>
      <c r="H513" s="172"/>
      <c r="I513" s="172"/>
      <c r="J513" s="172"/>
      <c r="K513" s="172"/>
      <c r="L513" s="172"/>
      <c r="M513" s="172"/>
      <c r="N513" s="172"/>
    </row>
    <row r="514" ht="13.65" customHeight="1">
      <c r="A514" s="166"/>
      <c r="B514" s="172"/>
      <c r="C514" s="172"/>
      <c r="D514" s="166"/>
      <c r="E514" s="172"/>
      <c r="F514" s="172"/>
      <c r="G514" s="172"/>
      <c r="H514" s="172"/>
      <c r="I514" s="172"/>
      <c r="J514" s="172"/>
      <c r="K514" s="172"/>
      <c r="L514" s="172"/>
      <c r="M514" s="172"/>
      <c r="N514" s="172"/>
    </row>
    <row r="515" ht="13.65" customHeight="1">
      <c r="A515" s="166"/>
      <c r="B515" s="172"/>
      <c r="C515" s="172"/>
      <c r="D515" s="166"/>
      <c r="E515" s="172"/>
      <c r="F515" s="172"/>
      <c r="G515" s="172"/>
      <c r="H515" s="172"/>
      <c r="I515" s="172"/>
      <c r="J515" s="172"/>
      <c r="K515" s="172"/>
      <c r="L515" s="172"/>
      <c r="M515" s="172"/>
      <c r="N515" s="172"/>
    </row>
    <row r="516" ht="13.65" customHeight="1">
      <c r="A516" s="166"/>
      <c r="B516" s="172"/>
      <c r="C516" s="172"/>
      <c r="D516" s="166"/>
      <c r="E516" s="172"/>
      <c r="F516" s="172"/>
      <c r="G516" s="172"/>
      <c r="H516" s="172"/>
      <c r="I516" s="172"/>
      <c r="J516" s="172"/>
      <c r="K516" s="172"/>
      <c r="L516" s="172"/>
      <c r="M516" s="172"/>
      <c r="N516" s="172"/>
    </row>
    <row r="517" ht="13.65" customHeight="1">
      <c r="A517" s="166"/>
      <c r="B517" s="172"/>
      <c r="C517" s="172"/>
      <c r="D517" s="166"/>
      <c r="E517" s="172"/>
      <c r="F517" s="172"/>
      <c r="G517" s="172"/>
      <c r="H517" s="172"/>
      <c r="I517" s="172"/>
      <c r="J517" s="172"/>
      <c r="K517" s="172"/>
      <c r="L517" s="172"/>
      <c r="M517" s="172"/>
      <c r="N517" s="172"/>
    </row>
    <row r="518" ht="13.65" customHeight="1">
      <c r="A518" s="166"/>
      <c r="B518" s="172"/>
      <c r="C518" s="172"/>
      <c r="D518" s="166"/>
      <c r="E518" s="172"/>
      <c r="F518" s="172"/>
      <c r="G518" s="172"/>
      <c r="H518" s="172"/>
      <c r="I518" s="172"/>
      <c r="J518" s="172"/>
      <c r="K518" s="172"/>
      <c r="L518" s="172"/>
      <c r="M518" s="172"/>
      <c r="N518" s="172"/>
    </row>
    <row r="519" ht="13.65" customHeight="1">
      <c r="A519" s="166"/>
      <c r="B519" s="172"/>
      <c r="C519" s="172"/>
      <c r="D519" s="166"/>
      <c r="E519" s="172"/>
      <c r="F519" s="172"/>
      <c r="G519" s="172"/>
      <c r="H519" s="172"/>
      <c r="I519" s="172"/>
      <c r="J519" s="172"/>
      <c r="K519" s="172"/>
      <c r="L519" s="172"/>
      <c r="M519" s="172"/>
      <c r="N519" s="172"/>
    </row>
    <row r="520" ht="13.65" customHeight="1">
      <c r="A520" s="166"/>
      <c r="B520" s="172"/>
      <c r="C520" s="172"/>
      <c r="D520" s="166"/>
      <c r="E520" s="172"/>
      <c r="F520" s="172"/>
      <c r="G520" s="172"/>
      <c r="H520" s="172"/>
      <c r="I520" s="172"/>
      <c r="J520" s="172"/>
      <c r="K520" s="172"/>
      <c r="L520" s="172"/>
      <c r="M520" s="172"/>
      <c r="N520" s="172"/>
    </row>
    <row r="521" ht="13.65" customHeight="1">
      <c r="A521" s="166"/>
      <c r="B521" s="172"/>
      <c r="C521" s="172"/>
      <c r="D521" s="166"/>
      <c r="E521" s="172"/>
      <c r="F521" s="172"/>
      <c r="G521" s="172"/>
      <c r="H521" s="172"/>
      <c r="I521" s="172"/>
      <c r="J521" s="172"/>
      <c r="K521" s="172"/>
      <c r="L521" s="172"/>
      <c r="M521" s="172"/>
      <c r="N521" s="172"/>
    </row>
    <row r="522" ht="13.65" customHeight="1">
      <c r="A522" s="166"/>
      <c r="B522" s="172"/>
      <c r="C522" s="172"/>
      <c r="D522" s="166"/>
      <c r="E522" s="172"/>
      <c r="F522" s="172"/>
      <c r="G522" s="172"/>
      <c r="H522" s="172"/>
      <c r="I522" s="172"/>
      <c r="J522" s="172"/>
      <c r="K522" s="172"/>
      <c r="L522" s="172"/>
      <c r="M522" s="172"/>
      <c r="N522" s="172"/>
    </row>
    <row r="523" ht="13.65" customHeight="1">
      <c r="A523" s="166"/>
      <c r="B523" s="172"/>
      <c r="C523" s="172"/>
      <c r="D523" s="166"/>
      <c r="E523" s="172"/>
      <c r="F523" s="172"/>
      <c r="G523" s="172"/>
      <c r="H523" s="172"/>
      <c r="I523" s="172"/>
      <c r="J523" s="172"/>
      <c r="K523" s="172"/>
      <c r="L523" s="172"/>
      <c r="M523" s="172"/>
      <c r="N523" s="172"/>
    </row>
    <row r="524" ht="13.65" customHeight="1">
      <c r="A524" s="166"/>
      <c r="B524" s="172"/>
      <c r="C524" s="172"/>
      <c r="D524" s="166"/>
      <c r="E524" s="172"/>
      <c r="F524" s="172"/>
      <c r="G524" s="172"/>
      <c r="H524" s="172"/>
      <c r="I524" s="172"/>
      <c r="J524" s="172"/>
      <c r="K524" s="172"/>
      <c r="L524" s="172"/>
      <c r="M524" s="172"/>
      <c r="N524" s="172"/>
    </row>
    <row r="525" ht="13.65" customHeight="1">
      <c r="A525" s="166"/>
      <c r="B525" s="172"/>
      <c r="C525" s="172"/>
      <c r="D525" s="166"/>
      <c r="E525" s="172"/>
      <c r="F525" s="172"/>
      <c r="G525" s="172"/>
      <c r="H525" s="172"/>
      <c r="I525" s="172"/>
      <c r="J525" s="172"/>
      <c r="K525" s="172"/>
      <c r="L525" s="172"/>
      <c r="M525" s="172"/>
      <c r="N525" s="172"/>
    </row>
    <row r="526" ht="13.65" customHeight="1">
      <c r="A526" s="166"/>
      <c r="B526" s="172"/>
      <c r="C526" s="172"/>
      <c r="D526" s="166"/>
      <c r="E526" s="172"/>
      <c r="F526" s="172"/>
      <c r="G526" s="172"/>
      <c r="H526" s="172"/>
      <c r="I526" s="172"/>
      <c r="J526" s="172"/>
      <c r="K526" s="172"/>
      <c r="L526" s="172"/>
      <c r="M526" s="172"/>
      <c r="N526" s="172"/>
    </row>
    <row r="527" ht="13.65" customHeight="1">
      <c r="A527" s="166"/>
      <c r="B527" s="172"/>
      <c r="C527" s="172"/>
      <c r="D527" s="166"/>
      <c r="E527" s="172"/>
      <c r="F527" s="172"/>
      <c r="G527" s="172"/>
      <c r="H527" s="172"/>
      <c r="I527" s="172"/>
      <c r="J527" s="172"/>
      <c r="K527" s="172"/>
      <c r="L527" s="172"/>
      <c r="M527" s="172"/>
      <c r="N527" s="172"/>
    </row>
    <row r="528" ht="13.65" customHeight="1">
      <c r="A528" s="166"/>
      <c r="B528" s="172"/>
      <c r="C528" s="172"/>
      <c r="D528" s="166"/>
      <c r="E528" s="172"/>
      <c r="F528" s="172"/>
      <c r="G528" s="172"/>
      <c r="H528" s="172"/>
      <c r="I528" s="172"/>
      <c r="J528" s="172"/>
      <c r="K528" s="172"/>
      <c r="L528" s="172"/>
      <c r="M528" s="172"/>
      <c r="N528" s="172"/>
    </row>
    <row r="529" ht="13.65" customHeight="1">
      <c r="A529" s="166"/>
      <c r="B529" s="172"/>
      <c r="C529" s="172"/>
      <c r="D529" s="166"/>
      <c r="E529" s="172"/>
      <c r="F529" s="172"/>
      <c r="G529" s="172"/>
      <c r="H529" s="172"/>
      <c r="I529" s="172"/>
      <c r="J529" s="172"/>
      <c r="K529" s="172"/>
      <c r="L529" s="172"/>
      <c r="M529" s="172"/>
      <c r="N529" s="172"/>
    </row>
    <row r="530" ht="13.65" customHeight="1">
      <c r="A530" s="166"/>
      <c r="B530" s="172"/>
      <c r="C530" s="172"/>
      <c r="D530" s="166"/>
      <c r="E530" s="172"/>
      <c r="F530" s="172"/>
      <c r="G530" s="172"/>
      <c r="H530" s="172"/>
      <c r="I530" s="172"/>
      <c r="J530" s="172"/>
      <c r="K530" s="172"/>
      <c r="L530" s="172"/>
      <c r="M530" s="172"/>
      <c r="N530" s="172"/>
    </row>
    <row r="531" ht="13.65" customHeight="1">
      <c r="A531" s="166"/>
      <c r="B531" s="172"/>
      <c r="C531" s="172"/>
      <c r="D531" s="166"/>
      <c r="E531" s="172"/>
      <c r="F531" s="172"/>
      <c r="G531" s="172"/>
      <c r="H531" s="172"/>
      <c r="I531" s="172"/>
      <c r="J531" s="172"/>
      <c r="K531" s="172"/>
      <c r="L531" s="172"/>
      <c r="M531" s="172"/>
      <c r="N531" s="172"/>
    </row>
    <row r="532" ht="13.65" customHeight="1">
      <c r="A532" s="166"/>
      <c r="B532" s="172"/>
      <c r="C532" s="172"/>
      <c r="D532" s="166"/>
      <c r="E532" s="172"/>
      <c r="F532" s="172"/>
      <c r="G532" s="172"/>
      <c r="H532" s="172"/>
      <c r="I532" s="172"/>
      <c r="J532" s="172"/>
      <c r="K532" s="172"/>
      <c r="L532" s="172"/>
      <c r="M532" s="172"/>
      <c r="N532" s="172"/>
    </row>
    <row r="533" ht="13.65" customHeight="1">
      <c r="A533" s="166"/>
      <c r="B533" s="172"/>
      <c r="C533" s="172"/>
      <c r="D533" s="166"/>
      <c r="E533" s="172"/>
      <c r="F533" s="172"/>
      <c r="G533" s="172"/>
      <c r="H533" s="172"/>
      <c r="I533" s="172"/>
      <c r="J533" s="172"/>
      <c r="K533" s="172"/>
      <c r="L533" s="172"/>
      <c r="M533" s="172"/>
      <c r="N533" s="172"/>
    </row>
    <row r="534" ht="13.65" customHeight="1">
      <c r="A534" s="166"/>
      <c r="B534" s="172"/>
      <c r="C534" s="172"/>
      <c r="D534" s="166"/>
      <c r="E534" s="172"/>
      <c r="F534" s="172"/>
      <c r="G534" s="172"/>
      <c r="H534" s="172"/>
      <c r="I534" s="172"/>
      <c r="J534" s="172"/>
      <c r="K534" s="172"/>
      <c r="L534" s="172"/>
      <c r="M534" s="172"/>
      <c r="N534" s="172"/>
    </row>
    <row r="535" ht="13.65" customHeight="1">
      <c r="A535" s="166"/>
      <c r="B535" s="172"/>
      <c r="C535" s="172"/>
      <c r="D535" s="166"/>
      <c r="E535" s="172"/>
      <c r="F535" s="172"/>
      <c r="G535" s="172"/>
      <c r="H535" s="172"/>
      <c r="I535" s="172"/>
      <c r="J535" s="172"/>
      <c r="K535" s="172"/>
      <c r="L535" s="172"/>
      <c r="M535" s="172"/>
      <c r="N535" s="172"/>
    </row>
    <row r="536" ht="13.65" customHeight="1">
      <c r="A536" s="166"/>
      <c r="B536" s="172"/>
      <c r="C536" s="172"/>
      <c r="D536" s="166"/>
      <c r="E536" s="172"/>
      <c r="F536" s="172"/>
      <c r="G536" s="172"/>
      <c r="H536" s="172"/>
      <c r="I536" s="172"/>
      <c r="J536" s="172"/>
      <c r="K536" s="172"/>
      <c r="L536" s="172"/>
      <c r="M536" s="172"/>
      <c r="N536" s="172"/>
    </row>
    <row r="537" ht="13.65" customHeight="1">
      <c r="A537" s="166"/>
      <c r="B537" s="172"/>
      <c r="C537" s="172"/>
      <c r="D537" s="166"/>
      <c r="E537" s="172"/>
      <c r="F537" s="172"/>
      <c r="G537" s="172"/>
      <c r="H537" s="172"/>
      <c r="I537" s="172"/>
      <c r="J537" s="172"/>
      <c r="K537" s="172"/>
      <c r="L537" s="172"/>
      <c r="M537" s="172"/>
      <c r="N537" s="172"/>
    </row>
    <row r="538" ht="13.65" customHeight="1">
      <c r="A538" s="166"/>
      <c r="B538" s="172"/>
      <c r="C538" s="172"/>
      <c r="D538" s="166"/>
      <c r="E538" s="172"/>
      <c r="F538" s="172"/>
      <c r="G538" s="172"/>
      <c r="H538" s="172"/>
      <c r="I538" s="172"/>
      <c r="J538" s="172"/>
      <c r="K538" s="172"/>
      <c r="L538" s="172"/>
      <c r="M538" s="172"/>
      <c r="N538" s="172"/>
    </row>
    <row r="539" ht="13.65" customHeight="1">
      <c r="A539" s="166"/>
      <c r="B539" s="172"/>
      <c r="C539" s="172"/>
      <c r="D539" s="166"/>
      <c r="E539" s="172"/>
      <c r="F539" s="172"/>
      <c r="G539" s="172"/>
      <c r="H539" s="172"/>
      <c r="I539" s="172"/>
      <c r="J539" s="172"/>
      <c r="K539" s="172"/>
      <c r="L539" s="172"/>
      <c r="M539" s="172"/>
      <c r="N539" s="172"/>
    </row>
    <row r="540" ht="13.65" customHeight="1">
      <c r="A540" s="166"/>
      <c r="B540" s="172"/>
      <c r="C540" s="172"/>
      <c r="D540" s="166"/>
      <c r="E540" s="172"/>
      <c r="F540" s="172"/>
      <c r="G540" s="172"/>
      <c r="H540" s="172"/>
      <c r="I540" s="172"/>
      <c r="J540" s="172"/>
      <c r="K540" s="172"/>
      <c r="L540" s="172"/>
      <c r="M540" s="172"/>
      <c r="N540" s="172"/>
    </row>
    <row r="541" ht="13.65" customHeight="1">
      <c r="A541" s="166"/>
      <c r="B541" s="172"/>
      <c r="C541" s="172"/>
      <c r="D541" s="166"/>
      <c r="E541" s="172"/>
      <c r="F541" s="172"/>
      <c r="G541" s="172"/>
      <c r="H541" s="172"/>
      <c r="I541" s="172"/>
      <c r="J541" s="172"/>
      <c r="K541" s="172"/>
      <c r="L541" s="172"/>
      <c r="M541" s="172"/>
      <c r="N541" s="172"/>
    </row>
    <row r="542" ht="13.65" customHeight="1">
      <c r="A542" s="166"/>
      <c r="B542" s="172"/>
      <c r="C542" s="172"/>
      <c r="D542" s="166"/>
      <c r="E542" s="172"/>
      <c r="F542" s="172"/>
      <c r="G542" s="172"/>
      <c r="H542" s="172"/>
      <c r="I542" s="172"/>
      <c r="J542" s="172"/>
      <c r="K542" s="172"/>
      <c r="L542" s="172"/>
      <c r="M542" s="172"/>
      <c r="N542" s="172"/>
    </row>
    <row r="543" ht="13.65" customHeight="1">
      <c r="A543" s="166"/>
      <c r="B543" s="172"/>
      <c r="C543" s="172"/>
      <c r="D543" s="166"/>
      <c r="E543" s="172"/>
      <c r="F543" s="172"/>
      <c r="G543" s="172"/>
      <c r="H543" s="172"/>
      <c r="I543" s="172"/>
      <c r="J543" s="172"/>
      <c r="K543" s="172"/>
      <c r="L543" s="172"/>
      <c r="M543" s="172"/>
      <c r="N543" s="172"/>
    </row>
    <row r="544" ht="13.65" customHeight="1">
      <c r="A544" s="166"/>
      <c r="B544" s="172"/>
      <c r="C544" s="172"/>
      <c r="D544" s="166"/>
      <c r="E544" s="172"/>
      <c r="F544" s="172"/>
      <c r="G544" s="172"/>
      <c r="H544" s="172"/>
      <c r="I544" s="172"/>
      <c r="J544" s="172"/>
      <c r="K544" s="172"/>
      <c r="L544" s="172"/>
      <c r="M544" s="172"/>
      <c r="N544" s="172"/>
    </row>
    <row r="545" ht="13.65" customHeight="1">
      <c r="A545" s="166"/>
      <c r="B545" s="172"/>
      <c r="C545" s="172"/>
      <c r="D545" s="166"/>
      <c r="E545" s="172"/>
      <c r="F545" s="172"/>
      <c r="G545" s="172"/>
      <c r="H545" s="172"/>
      <c r="I545" s="172"/>
      <c r="J545" s="172"/>
      <c r="K545" s="172"/>
      <c r="L545" s="172"/>
      <c r="M545" s="172"/>
      <c r="N545" s="172"/>
    </row>
    <row r="546" ht="13.65" customHeight="1">
      <c r="A546" s="166"/>
      <c r="B546" s="172"/>
      <c r="C546" s="172"/>
      <c r="D546" s="166"/>
      <c r="E546" s="172"/>
      <c r="F546" s="172"/>
      <c r="G546" s="172"/>
      <c r="H546" s="172"/>
      <c r="I546" s="172"/>
      <c r="J546" s="172"/>
      <c r="K546" s="172"/>
      <c r="L546" s="172"/>
      <c r="M546" s="172"/>
      <c r="N546" s="172"/>
    </row>
    <row r="547" ht="13.65" customHeight="1">
      <c r="A547" s="166"/>
      <c r="B547" s="172"/>
      <c r="C547" s="172"/>
      <c r="D547" s="166"/>
      <c r="E547" s="172"/>
      <c r="F547" s="172"/>
      <c r="G547" s="172"/>
      <c r="H547" s="172"/>
      <c r="I547" s="172"/>
      <c r="J547" s="172"/>
      <c r="K547" s="172"/>
      <c r="L547" s="172"/>
      <c r="M547" s="172"/>
      <c r="N547" s="172"/>
    </row>
    <row r="548" ht="13.65" customHeight="1">
      <c r="A548" s="166"/>
      <c r="B548" s="172"/>
      <c r="C548" s="172"/>
      <c r="D548" s="166"/>
      <c r="E548" s="172"/>
      <c r="F548" s="172"/>
      <c r="G548" s="172"/>
      <c r="H548" s="172"/>
      <c r="I548" s="172"/>
      <c r="J548" s="172"/>
      <c r="K548" s="172"/>
      <c r="L548" s="172"/>
      <c r="M548" s="172"/>
      <c r="N548" s="172"/>
    </row>
    <row r="549" ht="13.65" customHeight="1">
      <c r="A549" s="166"/>
      <c r="B549" s="172"/>
      <c r="C549" s="172"/>
      <c r="D549" s="166"/>
      <c r="E549" s="172"/>
      <c r="F549" s="172"/>
      <c r="G549" s="172"/>
      <c r="H549" s="172"/>
      <c r="I549" s="172"/>
      <c r="J549" s="172"/>
      <c r="K549" s="172"/>
      <c r="L549" s="172"/>
      <c r="M549" s="172"/>
      <c r="N549" s="172"/>
    </row>
    <row r="550" ht="13.65" customHeight="1">
      <c r="A550" s="166"/>
      <c r="B550" s="172"/>
      <c r="C550" s="172"/>
      <c r="D550" s="166"/>
      <c r="E550" s="172"/>
      <c r="F550" s="172"/>
      <c r="G550" s="172"/>
      <c r="H550" s="172"/>
      <c r="I550" s="172"/>
      <c r="J550" s="172"/>
      <c r="K550" s="172"/>
      <c r="L550" s="172"/>
      <c r="M550" s="172"/>
      <c r="N550" s="172"/>
    </row>
    <row r="551" ht="13.65" customHeight="1">
      <c r="A551" s="166"/>
      <c r="B551" s="172"/>
      <c r="C551" s="172"/>
      <c r="D551" s="166"/>
      <c r="E551" s="172"/>
      <c r="F551" s="172"/>
      <c r="G551" s="172"/>
      <c r="H551" s="172"/>
      <c r="I551" s="172"/>
      <c r="J551" s="172"/>
      <c r="K551" s="172"/>
      <c r="L551" s="172"/>
      <c r="M551" s="172"/>
      <c r="N551" s="172"/>
    </row>
    <row r="552" ht="13.65" customHeight="1">
      <c r="A552" s="166"/>
      <c r="B552" s="172"/>
      <c r="C552" s="172"/>
      <c r="D552" s="166"/>
      <c r="E552" s="172"/>
      <c r="F552" s="172"/>
      <c r="G552" s="172"/>
      <c r="H552" s="172"/>
      <c r="I552" s="172"/>
      <c r="J552" s="172"/>
      <c r="K552" s="172"/>
      <c r="L552" s="172"/>
      <c r="M552" s="172"/>
      <c r="N552" s="172"/>
    </row>
    <row r="553" ht="13.65" customHeight="1">
      <c r="A553" s="166"/>
      <c r="B553" s="172"/>
      <c r="C553" s="172"/>
      <c r="D553" s="166"/>
      <c r="E553" s="172"/>
      <c r="F553" s="172"/>
      <c r="G553" s="172"/>
      <c r="H553" s="172"/>
      <c r="I553" s="172"/>
      <c r="J553" s="172"/>
      <c r="K553" s="172"/>
      <c r="L553" s="172"/>
      <c r="M553" s="172"/>
      <c r="N553" s="172"/>
    </row>
    <row r="554" ht="13.65" customHeight="1">
      <c r="A554" s="166"/>
      <c r="B554" s="172"/>
      <c r="C554" s="172"/>
      <c r="D554" s="166"/>
      <c r="E554" s="172"/>
      <c r="F554" s="172"/>
      <c r="G554" s="172"/>
      <c r="H554" s="172"/>
      <c r="I554" s="172"/>
      <c r="J554" s="172"/>
      <c r="K554" s="172"/>
      <c r="L554" s="172"/>
      <c r="M554" s="172"/>
      <c r="N554" s="172"/>
    </row>
    <row r="555" ht="13.65" customHeight="1">
      <c r="A555" s="166"/>
      <c r="B555" s="172"/>
      <c r="C555" s="172"/>
      <c r="D555" s="166"/>
      <c r="E555" s="172"/>
      <c r="F555" s="172"/>
      <c r="G555" s="172"/>
      <c r="H555" s="172"/>
      <c r="I555" s="172"/>
      <c r="J555" s="172"/>
      <c r="K555" s="172"/>
      <c r="L555" s="172"/>
      <c r="M555" s="172"/>
      <c r="N555" s="172"/>
    </row>
    <row r="556" ht="13.65" customHeight="1">
      <c r="A556" s="166"/>
      <c r="B556" s="172"/>
      <c r="C556" s="172"/>
      <c r="D556" s="166"/>
      <c r="E556" s="172"/>
      <c r="F556" s="172"/>
      <c r="G556" s="172"/>
      <c r="H556" s="172"/>
      <c r="I556" s="172"/>
      <c r="J556" s="172"/>
      <c r="K556" s="172"/>
      <c r="L556" s="172"/>
      <c r="M556" s="172"/>
      <c r="N556" s="172"/>
    </row>
    <row r="557" ht="13.65" customHeight="1">
      <c r="A557" s="166"/>
      <c r="B557" s="172"/>
      <c r="C557" s="172"/>
      <c r="D557" s="166"/>
      <c r="E557" s="172"/>
      <c r="F557" s="172"/>
      <c r="G557" s="172"/>
      <c r="H557" s="172"/>
      <c r="I557" s="172"/>
      <c r="J557" s="172"/>
      <c r="K557" s="172"/>
      <c r="L557" s="172"/>
      <c r="M557" s="172"/>
      <c r="N557" s="172"/>
    </row>
    <row r="558" ht="13.65" customHeight="1">
      <c r="A558" s="166"/>
      <c r="B558" s="172"/>
      <c r="C558" s="172"/>
      <c r="D558" s="166"/>
      <c r="E558" s="172"/>
      <c r="F558" s="172"/>
      <c r="G558" s="172"/>
      <c r="H558" s="172"/>
      <c r="I558" s="172"/>
      <c r="J558" s="172"/>
      <c r="K558" s="172"/>
      <c r="L558" s="172"/>
      <c r="M558" s="172"/>
      <c r="N558" s="172"/>
    </row>
    <row r="559" ht="13.65" customHeight="1">
      <c r="A559" s="166"/>
      <c r="B559" s="172"/>
      <c r="C559" s="172"/>
      <c r="D559" s="166"/>
      <c r="E559" s="172"/>
      <c r="F559" s="172"/>
      <c r="G559" s="172"/>
      <c r="H559" s="172"/>
      <c r="I559" s="172"/>
      <c r="J559" s="172"/>
      <c r="K559" s="172"/>
      <c r="L559" s="172"/>
      <c r="M559" s="172"/>
      <c r="N559" s="172"/>
    </row>
    <row r="560" ht="13.65" customHeight="1">
      <c r="A560" s="166"/>
      <c r="B560" s="172"/>
      <c r="C560" s="172"/>
      <c r="D560" s="166"/>
      <c r="E560" s="172"/>
      <c r="F560" s="172"/>
      <c r="G560" s="172"/>
      <c r="H560" s="172"/>
      <c r="I560" s="172"/>
      <c r="J560" s="172"/>
      <c r="K560" s="172"/>
      <c r="L560" s="172"/>
      <c r="M560" s="172"/>
      <c r="N560" s="172"/>
    </row>
    <row r="561" ht="13.65" customHeight="1">
      <c r="A561" s="166"/>
      <c r="B561" s="172"/>
      <c r="C561" s="172"/>
      <c r="D561" s="166"/>
      <c r="E561" s="172"/>
      <c r="F561" s="172"/>
      <c r="G561" s="172"/>
      <c r="H561" s="172"/>
      <c r="I561" s="172"/>
      <c r="J561" s="172"/>
      <c r="K561" s="172"/>
      <c r="L561" s="172"/>
      <c r="M561" s="172"/>
      <c r="N561" s="172"/>
    </row>
    <row r="562" ht="13.65" customHeight="1">
      <c r="A562" s="166"/>
      <c r="B562" s="172"/>
      <c r="C562" s="172"/>
      <c r="D562" s="166"/>
      <c r="E562" s="172"/>
      <c r="F562" s="172"/>
      <c r="G562" s="172"/>
      <c r="H562" s="172"/>
      <c r="I562" s="172"/>
      <c r="J562" s="172"/>
      <c r="K562" s="172"/>
      <c r="L562" s="172"/>
      <c r="M562" s="172"/>
      <c r="N562" s="172"/>
    </row>
    <row r="563" ht="13.65" customHeight="1">
      <c r="A563" s="166"/>
      <c r="B563" s="172"/>
      <c r="C563" s="172"/>
      <c r="D563" s="166"/>
      <c r="E563" s="172"/>
      <c r="F563" s="172"/>
      <c r="G563" s="172"/>
      <c r="H563" s="172"/>
      <c r="I563" s="172"/>
      <c r="J563" s="172"/>
      <c r="K563" s="172"/>
      <c r="L563" s="172"/>
      <c r="M563" s="172"/>
      <c r="N563" s="172"/>
    </row>
    <row r="564" ht="13.65" customHeight="1">
      <c r="A564" s="166"/>
      <c r="B564" s="172"/>
      <c r="C564" s="172"/>
      <c r="D564" s="166"/>
      <c r="E564" s="172"/>
      <c r="F564" s="172"/>
      <c r="G564" s="172"/>
      <c r="H564" s="172"/>
      <c r="I564" s="172"/>
      <c r="J564" s="172"/>
      <c r="K564" s="172"/>
      <c r="L564" s="172"/>
      <c r="M564" s="172"/>
      <c r="N564" s="172"/>
    </row>
    <row r="565" ht="13.65" customHeight="1">
      <c r="A565" s="166"/>
      <c r="B565" s="172"/>
      <c r="C565" s="172"/>
      <c r="D565" s="166"/>
      <c r="E565" s="172"/>
      <c r="F565" s="172"/>
      <c r="G565" s="172"/>
      <c r="H565" s="172"/>
      <c r="I565" s="172"/>
      <c r="J565" s="172"/>
      <c r="K565" s="172"/>
      <c r="L565" s="172"/>
      <c r="M565" s="172"/>
      <c r="N565" s="172"/>
    </row>
    <row r="566" ht="13.65" customHeight="1">
      <c r="A566" s="166"/>
      <c r="B566" s="172"/>
      <c r="C566" s="172"/>
      <c r="D566" s="166"/>
      <c r="E566" s="172"/>
      <c r="F566" s="172"/>
      <c r="G566" s="172"/>
      <c r="H566" s="172"/>
      <c r="I566" s="172"/>
      <c r="J566" s="172"/>
      <c r="K566" s="172"/>
      <c r="L566" s="172"/>
      <c r="M566" s="172"/>
      <c r="N566" s="172"/>
    </row>
    <row r="567" ht="13.65" customHeight="1">
      <c r="A567" s="166"/>
      <c r="B567" s="172"/>
      <c r="C567" s="172"/>
      <c r="D567" s="166"/>
      <c r="E567" s="172"/>
      <c r="F567" s="172"/>
      <c r="G567" s="172"/>
      <c r="H567" s="172"/>
      <c r="I567" s="172"/>
      <c r="J567" s="172"/>
      <c r="K567" s="172"/>
      <c r="L567" s="172"/>
      <c r="M567" s="172"/>
      <c r="N567" s="172"/>
    </row>
    <row r="568" ht="13.65" customHeight="1">
      <c r="A568" s="166"/>
      <c r="B568" s="172"/>
      <c r="C568" s="172"/>
      <c r="D568" s="166"/>
      <c r="E568" s="172"/>
      <c r="F568" s="172"/>
      <c r="G568" s="172"/>
      <c r="H568" s="172"/>
      <c r="I568" s="172"/>
      <c r="J568" s="172"/>
      <c r="K568" s="172"/>
      <c r="L568" s="172"/>
      <c r="M568" s="172"/>
      <c r="N568" s="172"/>
    </row>
    <row r="569" ht="13.65" customHeight="1">
      <c r="A569" s="166"/>
      <c r="B569" s="172"/>
      <c r="C569" s="172"/>
      <c r="D569" s="166"/>
      <c r="E569" s="172"/>
      <c r="F569" s="172"/>
      <c r="G569" s="172"/>
      <c r="H569" s="172"/>
      <c r="I569" s="172"/>
      <c r="J569" s="172"/>
      <c r="K569" s="172"/>
      <c r="L569" s="172"/>
      <c r="M569" s="172"/>
      <c r="N569" s="172"/>
    </row>
    <row r="570" ht="13.65" customHeight="1">
      <c r="A570" s="166"/>
      <c r="B570" s="172"/>
      <c r="C570" s="172"/>
      <c r="D570" s="166"/>
      <c r="E570" s="172"/>
      <c r="F570" s="172"/>
      <c r="G570" s="172"/>
      <c r="H570" s="172"/>
      <c r="I570" s="172"/>
      <c r="J570" s="172"/>
      <c r="K570" s="172"/>
      <c r="L570" s="172"/>
      <c r="M570" s="172"/>
      <c r="N570" s="172"/>
    </row>
    <row r="571" ht="13.65" customHeight="1">
      <c r="A571" s="166"/>
      <c r="B571" s="172"/>
      <c r="C571" s="172"/>
      <c r="D571" s="166"/>
      <c r="E571" s="172"/>
      <c r="F571" s="172"/>
      <c r="G571" s="172"/>
      <c r="H571" s="172"/>
      <c r="I571" s="172"/>
      <c r="J571" s="172"/>
      <c r="K571" s="172"/>
      <c r="L571" s="172"/>
      <c r="M571" s="172"/>
      <c r="N571" s="172"/>
    </row>
    <row r="572" ht="13.65" customHeight="1">
      <c r="A572" s="166"/>
      <c r="B572" s="172"/>
      <c r="C572" s="172"/>
      <c r="D572" s="166"/>
      <c r="E572" s="172"/>
      <c r="F572" s="172"/>
      <c r="G572" s="172"/>
      <c r="H572" s="172"/>
      <c r="I572" s="172"/>
      <c r="J572" s="172"/>
      <c r="K572" s="172"/>
      <c r="L572" s="172"/>
      <c r="M572" s="172"/>
      <c r="N572" s="172"/>
    </row>
    <row r="573" ht="13.65" customHeight="1">
      <c r="A573" s="166"/>
      <c r="B573" s="172"/>
      <c r="C573" s="172"/>
      <c r="D573" s="166"/>
      <c r="E573" s="172"/>
      <c r="F573" s="172"/>
      <c r="G573" s="172"/>
      <c r="H573" s="172"/>
      <c r="I573" s="172"/>
      <c r="J573" s="172"/>
      <c r="K573" s="172"/>
      <c r="L573" s="172"/>
      <c r="M573" s="172"/>
      <c r="N573" s="172"/>
    </row>
    <row r="574" ht="13.65" customHeight="1">
      <c r="A574" s="166"/>
      <c r="B574" s="172"/>
      <c r="C574" s="172"/>
      <c r="D574" s="166"/>
      <c r="E574" s="172"/>
      <c r="F574" s="172"/>
      <c r="G574" s="172"/>
      <c r="H574" s="172"/>
      <c r="I574" s="172"/>
      <c r="J574" s="172"/>
      <c r="K574" s="172"/>
      <c r="L574" s="172"/>
      <c r="M574" s="172"/>
      <c r="N574" s="172"/>
    </row>
    <row r="575" ht="13.65" customHeight="1">
      <c r="A575" s="166"/>
      <c r="B575" s="172"/>
      <c r="C575" s="172"/>
      <c r="D575" s="166"/>
      <c r="E575" s="172"/>
      <c r="F575" s="172"/>
      <c r="G575" s="172"/>
      <c r="H575" s="172"/>
      <c r="I575" s="172"/>
      <c r="J575" s="172"/>
      <c r="K575" s="172"/>
      <c r="L575" s="172"/>
      <c r="M575" s="172"/>
      <c r="N575" s="172"/>
    </row>
    <row r="576" ht="13.65" customHeight="1">
      <c r="A576" s="166"/>
      <c r="B576" s="172"/>
      <c r="C576" s="172"/>
      <c r="D576" s="166"/>
      <c r="E576" s="172"/>
      <c r="F576" s="172"/>
      <c r="G576" s="172"/>
      <c r="H576" s="172"/>
      <c r="I576" s="172"/>
      <c r="J576" s="172"/>
      <c r="K576" s="172"/>
      <c r="L576" s="172"/>
      <c r="M576" s="172"/>
      <c r="N576" s="172"/>
    </row>
    <row r="577" ht="13.65" customHeight="1">
      <c r="A577" s="166"/>
      <c r="B577" s="172"/>
      <c r="C577" s="172"/>
      <c r="D577" s="166"/>
      <c r="E577" s="172"/>
      <c r="F577" s="172"/>
      <c r="G577" s="172"/>
      <c r="H577" s="172"/>
      <c r="I577" s="172"/>
      <c r="J577" s="172"/>
      <c r="K577" s="172"/>
      <c r="L577" s="172"/>
      <c r="M577" s="172"/>
      <c r="N577" s="172"/>
    </row>
    <row r="578" ht="13.65" customHeight="1">
      <c r="A578" s="166"/>
      <c r="B578" s="172"/>
      <c r="C578" s="172"/>
      <c r="D578" s="166"/>
      <c r="E578" s="172"/>
      <c r="F578" s="172"/>
      <c r="G578" s="172"/>
      <c r="H578" s="172"/>
      <c r="I578" s="172"/>
      <c r="J578" s="172"/>
      <c r="K578" s="172"/>
      <c r="L578" s="172"/>
      <c r="M578" s="172"/>
      <c r="N578" s="172"/>
    </row>
    <row r="579" ht="13.65" customHeight="1">
      <c r="A579" s="166"/>
      <c r="B579" s="172"/>
      <c r="C579" s="172"/>
      <c r="D579" s="166"/>
      <c r="E579" s="172"/>
      <c r="F579" s="172"/>
      <c r="G579" s="172"/>
      <c r="H579" s="172"/>
      <c r="I579" s="172"/>
      <c r="J579" s="172"/>
      <c r="K579" s="172"/>
      <c r="L579" s="172"/>
      <c r="M579" s="172"/>
      <c r="N579" s="172"/>
    </row>
    <row r="580" ht="13.65" customHeight="1">
      <c r="A580" s="166"/>
      <c r="B580" s="172"/>
      <c r="C580" s="172"/>
      <c r="D580" s="166"/>
      <c r="E580" s="172"/>
      <c r="F580" s="172"/>
      <c r="G580" s="172"/>
      <c r="H580" s="172"/>
      <c r="I580" s="172"/>
      <c r="J580" s="172"/>
      <c r="K580" s="172"/>
      <c r="L580" s="172"/>
      <c r="M580" s="172"/>
      <c r="N580" s="172"/>
    </row>
    <row r="581" ht="13.65" customHeight="1">
      <c r="A581" s="166"/>
      <c r="B581" s="172"/>
      <c r="C581" s="172"/>
      <c r="D581" s="166"/>
      <c r="E581" s="172"/>
      <c r="F581" s="172"/>
      <c r="G581" s="172"/>
      <c r="H581" s="172"/>
      <c r="I581" s="172"/>
      <c r="J581" s="172"/>
      <c r="K581" s="172"/>
      <c r="L581" s="172"/>
      <c r="M581" s="172"/>
      <c r="N581" s="172"/>
    </row>
    <row r="582" ht="13.65" customHeight="1">
      <c r="A582" s="166"/>
      <c r="B582" s="172"/>
      <c r="C582" s="172"/>
      <c r="D582" s="166"/>
      <c r="E582" s="172"/>
      <c r="F582" s="172"/>
      <c r="G582" s="172"/>
      <c r="H582" s="172"/>
      <c r="I582" s="172"/>
      <c r="J582" s="172"/>
      <c r="K582" s="172"/>
      <c r="L582" s="172"/>
      <c r="M582" s="172"/>
      <c r="N582" s="172"/>
    </row>
    <row r="583" ht="13.65" customHeight="1">
      <c r="A583" s="166"/>
      <c r="B583" s="172"/>
      <c r="C583" s="172"/>
      <c r="D583" s="166"/>
      <c r="E583" s="172"/>
      <c r="F583" s="172"/>
      <c r="G583" s="172"/>
      <c r="H583" s="172"/>
      <c r="I583" s="172"/>
      <c r="J583" s="172"/>
      <c r="K583" s="172"/>
      <c r="L583" s="172"/>
      <c r="M583" s="172"/>
      <c r="N583" s="172"/>
    </row>
    <row r="584" ht="13.65" customHeight="1">
      <c r="A584" s="166"/>
      <c r="B584" s="172"/>
      <c r="C584" s="172"/>
      <c r="D584" s="166"/>
      <c r="E584" s="172"/>
      <c r="F584" s="172"/>
      <c r="G584" s="172"/>
      <c r="H584" s="172"/>
      <c r="I584" s="172"/>
      <c r="J584" s="172"/>
      <c r="K584" s="172"/>
      <c r="L584" s="172"/>
      <c r="M584" s="172"/>
      <c r="N584" s="172"/>
    </row>
    <row r="585" ht="13.65" customHeight="1">
      <c r="A585" s="166"/>
      <c r="B585" s="172"/>
      <c r="C585" s="172"/>
      <c r="D585" s="166"/>
      <c r="E585" s="172"/>
      <c r="F585" s="172"/>
      <c r="G585" s="172"/>
      <c r="H585" s="172"/>
      <c r="I585" s="172"/>
      <c r="J585" s="172"/>
      <c r="K585" s="172"/>
      <c r="L585" s="172"/>
      <c r="M585" s="172"/>
      <c r="N585" s="172"/>
    </row>
    <row r="586" ht="13.65" customHeight="1">
      <c r="A586" s="166"/>
      <c r="B586" s="172"/>
      <c r="C586" s="172"/>
      <c r="D586" s="166"/>
      <c r="E586" s="172"/>
      <c r="F586" s="172"/>
      <c r="G586" s="172"/>
      <c r="H586" s="172"/>
      <c r="I586" s="172"/>
      <c r="J586" s="172"/>
      <c r="K586" s="172"/>
      <c r="L586" s="172"/>
      <c r="M586" s="172"/>
      <c r="N586" s="172"/>
    </row>
    <row r="587" ht="13.65" customHeight="1">
      <c r="A587" s="166"/>
      <c r="B587" s="172"/>
      <c r="C587" s="172"/>
      <c r="D587" s="166"/>
      <c r="E587" s="172"/>
      <c r="F587" s="172"/>
      <c r="G587" s="172"/>
      <c r="H587" s="172"/>
      <c r="I587" s="172"/>
      <c r="J587" s="172"/>
      <c r="K587" s="172"/>
      <c r="L587" s="172"/>
      <c r="M587" s="172"/>
      <c r="N587" s="172"/>
    </row>
    <row r="588" ht="13.65" customHeight="1">
      <c r="A588" s="166"/>
      <c r="B588" s="172"/>
      <c r="C588" s="172"/>
      <c r="D588" s="166"/>
      <c r="E588" s="172"/>
      <c r="F588" s="172"/>
      <c r="G588" s="172"/>
      <c r="H588" s="172"/>
      <c r="I588" s="172"/>
      <c r="J588" s="172"/>
      <c r="K588" s="172"/>
      <c r="L588" s="172"/>
      <c r="M588" s="172"/>
      <c r="N588" s="172"/>
    </row>
    <row r="589" ht="13.65" customHeight="1">
      <c r="A589" s="166"/>
      <c r="B589" s="172"/>
      <c r="C589" s="172"/>
      <c r="D589" s="166"/>
      <c r="E589" s="172"/>
      <c r="F589" s="172"/>
      <c r="G589" s="172"/>
      <c r="H589" s="172"/>
      <c r="I589" s="172"/>
      <c r="J589" s="172"/>
      <c r="K589" s="172"/>
      <c r="L589" s="172"/>
      <c r="M589" s="172"/>
      <c r="N589" s="172"/>
    </row>
    <row r="590" ht="13.65" customHeight="1">
      <c r="A590" s="166"/>
      <c r="B590" s="172"/>
      <c r="C590" s="172"/>
      <c r="D590" s="166"/>
      <c r="E590" s="172"/>
      <c r="F590" s="172"/>
      <c r="G590" s="172"/>
      <c r="H590" s="172"/>
      <c r="I590" s="172"/>
      <c r="J590" s="172"/>
      <c r="K590" s="172"/>
      <c r="L590" s="172"/>
      <c r="M590" s="172"/>
      <c r="N590" s="172"/>
    </row>
    <row r="591" ht="13.65" customHeight="1">
      <c r="A591" s="166"/>
      <c r="B591" s="172"/>
      <c r="C591" s="172"/>
      <c r="D591" s="166"/>
      <c r="E591" s="172"/>
      <c r="F591" s="172"/>
      <c r="G591" s="172"/>
      <c r="H591" s="172"/>
      <c r="I591" s="172"/>
      <c r="J591" s="172"/>
      <c r="K591" s="172"/>
      <c r="L591" s="172"/>
      <c r="M591" s="172"/>
      <c r="N591" s="172"/>
    </row>
    <row r="592" ht="13.65" customHeight="1">
      <c r="A592" s="166"/>
      <c r="B592" s="172"/>
      <c r="C592" s="172"/>
      <c r="D592" s="166"/>
      <c r="E592" s="172"/>
      <c r="F592" s="172"/>
      <c r="G592" s="172"/>
      <c r="H592" s="172"/>
      <c r="I592" s="172"/>
      <c r="J592" s="172"/>
      <c r="K592" s="172"/>
      <c r="L592" s="172"/>
      <c r="M592" s="172"/>
      <c r="N592" s="172"/>
    </row>
    <row r="593" ht="13.65" customHeight="1">
      <c r="A593" s="166"/>
      <c r="B593" s="172"/>
      <c r="C593" s="172"/>
      <c r="D593" s="166"/>
      <c r="E593" s="172"/>
      <c r="F593" s="172"/>
      <c r="G593" s="172"/>
      <c r="H593" s="172"/>
      <c r="I593" s="172"/>
      <c r="J593" s="172"/>
      <c r="K593" s="172"/>
      <c r="L593" s="172"/>
      <c r="M593" s="172"/>
      <c r="N593" s="172"/>
    </row>
    <row r="594" ht="13.65" customHeight="1">
      <c r="A594" s="166"/>
      <c r="B594" s="172"/>
      <c r="C594" s="172"/>
      <c r="D594" s="166"/>
      <c r="E594" s="172"/>
      <c r="F594" s="172"/>
      <c r="G594" s="172"/>
      <c r="H594" s="172"/>
      <c r="I594" s="172"/>
      <c r="J594" s="172"/>
      <c r="K594" s="172"/>
      <c r="L594" s="172"/>
      <c r="M594" s="172"/>
      <c r="N594" s="172"/>
    </row>
    <row r="595" ht="13.65" customHeight="1">
      <c r="A595" s="166"/>
      <c r="B595" s="172"/>
      <c r="C595" s="172"/>
      <c r="D595" s="166"/>
      <c r="E595" s="172"/>
      <c r="F595" s="172"/>
      <c r="G595" s="172"/>
      <c r="H595" s="172"/>
      <c r="I595" s="172"/>
      <c r="J595" s="172"/>
      <c r="K595" s="172"/>
      <c r="L595" s="172"/>
      <c r="M595" s="172"/>
      <c r="N595" s="172"/>
    </row>
    <row r="596" ht="13.65" customHeight="1">
      <c r="A596" s="166"/>
      <c r="B596" s="172"/>
      <c r="C596" s="172"/>
      <c r="D596" s="166"/>
      <c r="E596" s="172"/>
      <c r="F596" s="172"/>
      <c r="G596" s="172"/>
      <c r="H596" s="172"/>
      <c r="I596" s="172"/>
      <c r="J596" s="172"/>
      <c r="K596" s="172"/>
      <c r="L596" s="172"/>
      <c r="M596" s="172"/>
      <c r="N596" s="172"/>
    </row>
    <row r="597" ht="13.65" customHeight="1">
      <c r="A597" s="166"/>
      <c r="B597" s="172"/>
      <c r="C597" s="172"/>
      <c r="D597" s="166"/>
      <c r="E597" s="172"/>
      <c r="F597" s="172"/>
      <c r="G597" s="172"/>
      <c r="H597" s="172"/>
      <c r="I597" s="172"/>
      <c r="J597" s="172"/>
      <c r="K597" s="172"/>
      <c r="L597" s="172"/>
      <c r="M597" s="172"/>
      <c r="N597" s="172"/>
    </row>
    <row r="598" ht="13.65" customHeight="1">
      <c r="A598" s="166"/>
      <c r="B598" s="172"/>
      <c r="C598" s="172"/>
      <c r="D598" s="166"/>
      <c r="E598" s="172"/>
      <c r="F598" s="172"/>
      <c r="G598" s="172"/>
      <c r="H598" s="172"/>
      <c r="I598" s="172"/>
      <c r="J598" s="172"/>
      <c r="K598" s="172"/>
      <c r="L598" s="172"/>
      <c r="M598" s="172"/>
      <c r="N598" s="172"/>
    </row>
    <row r="599" ht="13.65" customHeight="1">
      <c r="A599" s="166"/>
      <c r="B599" s="172"/>
      <c r="C599" s="172"/>
      <c r="D599" s="166"/>
      <c r="E599" s="172"/>
      <c r="F599" s="172"/>
      <c r="G599" s="172"/>
      <c r="H599" s="172"/>
      <c r="I599" s="172"/>
      <c r="J599" s="172"/>
      <c r="K599" s="172"/>
      <c r="L599" s="172"/>
      <c r="M599" s="172"/>
      <c r="N599" s="172"/>
    </row>
    <row r="600" ht="13.65" customHeight="1">
      <c r="A600" s="166"/>
      <c r="B600" s="172"/>
      <c r="C600" s="172"/>
      <c r="D600" s="166"/>
      <c r="E600" s="172"/>
      <c r="F600" s="172"/>
      <c r="G600" s="172"/>
      <c r="H600" s="172"/>
      <c r="I600" s="172"/>
      <c r="J600" s="172"/>
      <c r="K600" s="172"/>
      <c r="L600" s="172"/>
      <c r="M600" s="172"/>
      <c r="N600" s="172"/>
    </row>
    <row r="601" ht="13.65" customHeight="1">
      <c r="A601" s="166"/>
      <c r="B601" s="172"/>
      <c r="C601" s="172"/>
      <c r="D601" s="166"/>
      <c r="E601" s="172"/>
      <c r="F601" s="172"/>
      <c r="G601" s="172"/>
      <c r="H601" s="172"/>
      <c r="I601" s="172"/>
      <c r="J601" s="172"/>
      <c r="K601" s="172"/>
      <c r="L601" s="172"/>
      <c r="M601" s="172"/>
      <c r="N601" s="172"/>
    </row>
    <row r="602" ht="13.65" customHeight="1">
      <c r="A602" s="166"/>
      <c r="B602" s="172"/>
      <c r="C602" s="172"/>
      <c r="D602" s="166"/>
      <c r="E602" s="172"/>
      <c r="F602" s="172"/>
      <c r="G602" s="172"/>
      <c r="H602" s="172"/>
      <c r="I602" s="172"/>
      <c r="J602" s="172"/>
      <c r="K602" s="172"/>
      <c r="L602" s="172"/>
      <c r="M602" s="172"/>
      <c r="N602" s="172"/>
    </row>
    <row r="603" ht="13.65" customHeight="1">
      <c r="A603" s="166"/>
      <c r="B603" s="172"/>
      <c r="C603" s="172"/>
      <c r="D603" s="166"/>
      <c r="E603" s="172"/>
      <c r="F603" s="172"/>
      <c r="G603" s="172"/>
      <c r="H603" s="172"/>
      <c r="I603" s="172"/>
      <c r="J603" s="172"/>
      <c r="K603" s="172"/>
      <c r="L603" s="172"/>
      <c r="M603" s="172"/>
      <c r="N603" s="172"/>
    </row>
    <row r="604" ht="13.65" customHeight="1">
      <c r="A604" s="166"/>
      <c r="B604" s="172"/>
      <c r="C604" s="172"/>
      <c r="D604" s="166"/>
      <c r="E604" s="172"/>
      <c r="F604" s="172"/>
      <c r="G604" s="172"/>
      <c r="H604" s="172"/>
      <c r="I604" s="172"/>
      <c r="J604" s="172"/>
      <c r="K604" s="172"/>
      <c r="L604" s="172"/>
      <c r="M604" s="172"/>
      <c r="N604" s="172"/>
    </row>
    <row r="605" ht="13.65" customHeight="1">
      <c r="A605" s="166"/>
      <c r="B605" s="172"/>
      <c r="C605" s="172"/>
      <c r="D605" s="166"/>
      <c r="E605" s="172"/>
      <c r="F605" s="172"/>
      <c r="G605" s="172"/>
      <c r="H605" s="172"/>
      <c r="I605" s="172"/>
      <c r="J605" s="172"/>
      <c r="K605" s="172"/>
      <c r="L605" s="172"/>
      <c r="M605" s="172"/>
      <c r="N605" s="172"/>
    </row>
    <row r="606" ht="13.65" customHeight="1">
      <c r="A606" s="166"/>
      <c r="B606" s="172"/>
      <c r="C606" s="172"/>
      <c r="D606" s="166"/>
      <c r="E606" s="172"/>
      <c r="F606" s="172"/>
      <c r="G606" s="172"/>
      <c r="H606" s="172"/>
      <c r="I606" s="172"/>
      <c r="J606" s="172"/>
      <c r="K606" s="172"/>
      <c r="L606" s="172"/>
      <c r="M606" s="172"/>
      <c r="N606" s="172"/>
    </row>
    <row r="607" ht="13.65" customHeight="1">
      <c r="A607" s="166"/>
      <c r="B607" s="172"/>
      <c r="C607" s="172"/>
      <c r="D607" s="166"/>
      <c r="E607" s="172"/>
      <c r="F607" s="172"/>
      <c r="G607" s="172"/>
      <c r="H607" s="172"/>
      <c r="I607" s="172"/>
      <c r="J607" s="172"/>
      <c r="K607" s="172"/>
      <c r="L607" s="172"/>
      <c r="M607" s="172"/>
      <c r="N607" s="172"/>
    </row>
    <row r="608" ht="13.65" customHeight="1">
      <c r="A608" s="166"/>
      <c r="B608" s="172"/>
      <c r="C608" s="172"/>
      <c r="D608" s="166"/>
      <c r="E608" s="172"/>
      <c r="F608" s="172"/>
      <c r="G608" s="172"/>
      <c r="H608" s="172"/>
      <c r="I608" s="172"/>
      <c r="J608" s="172"/>
      <c r="K608" s="172"/>
      <c r="L608" s="172"/>
      <c r="M608" s="172"/>
      <c r="N608" s="172"/>
    </row>
    <row r="609" ht="13.65" customHeight="1">
      <c r="A609" s="166"/>
      <c r="B609" s="172"/>
      <c r="C609" s="172"/>
      <c r="D609" s="166"/>
      <c r="E609" s="172"/>
      <c r="F609" s="172"/>
      <c r="G609" s="172"/>
      <c r="H609" s="172"/>
      <c r="I609" s="172"/>
      <c r="J609" s="172"/>
      <c r="K609" s="172"/>
      <c r="L609" s="172"/>
      <c r="M609" s="172"/>
      <c r="N609" s="172"/>
    </row>
    <row r="610" ht="13.65" customHeight="1">
      <c r="A610" s="166"/>
      <c r="B610" s="172"/>
      <c r="C610" s="172"/>
      <c r="D610" s="166"/>
      <c r="E610" s="172"/>
      <c r="F610" s="172"/>
      <c r="G610" s="172"/>
      <c r="H610" s="172"/>
      <c r="I610" s="172"/>
      <c r="J610" s="172"/>
      <c r="K610" s="172"/>
      <c r="L610" s="172"/>
      <c r="M610" s="172"/>
      <c r="N610" s="172"/>
    </row>
    <row r="611" ht="13.65" customHeight="1">
      <c r="A611" s="166"/>
      <c r="B611" s="172"/>
      <c r="C611" s="172"/>
      <c r="D611" s="166"/>
      <c r="E611" s="172"/>
      <c r="F611" s="172"/>
      <c r="G611" s="172"/>
      <c r="H611" s="172"/>
      <c r="I611" s="172"/>
      <c r="J611" s="172"/>
      <c r="K611" s="172"/>
      <c r="L611" s="172"/>
      <c r="M611" s="172"/>
      <c r="N611" s="172"/>
    </row>
    <row r="612" ht="13.65" customHeight="1">
      <c r="A612" s="166"/>
      <c r="B612" s="172"/>
      <c r="C612" s="172"/>
      <c r="D612" s="166"/>
      <c r="E612" s="172"/>
      <c r="F612" s="172"/>
      <c r="G612" s="172"/>
      <c r="H612" s="172"/>
      <c r="I612" s="172"/>
      <c r="J612" s="172"/>
      <c r="K612" s="172"/>
      <c r="L612" s="172"/>
      <c r="M612" s="172"/>
      <c r="N612" s="172"/>
    </row>
    <row r="613" ht="13.65" customHeight="1">
      <c r="A613" s="166"/>
      <c r="B613" s="172"/>
      <c r="C613" s="172"/>
      <c r="D613" s="166"/>
      <c r="E613" s="172"/>
      <c r="F613" s="172"/>
      <c r="G613" s="172"/>
      <c r="H613" s="172"/>
      <c r="I613" s="172"/>
      <c r="J613" s="172"/>
      <c r="K613" s="172"/>
      <c r="L613" s="172"/>
      <c r="M613" s="172"/>
      <c r="N613" s="172"/>
    </row>
    <row r="614" ht="13.65" customHeight="1">
      <c r="A614" s="166"/>
      <c r="B614" s="172"/>
      <c r="C614" s="172"/>
      <c r="D614" s="166"/>
      <c r="E614" s="172"/>
      <c r="F614" s="172"/>
      <c r="G614" s="172"/>
      <c r="H614" s="172"/>
      <c r="I614" s="172"/>
      <c r="J614" s="172"/>
      <c r="K614" s="172"/>
      <c r="L614" s="172"/>
      <c r="M614" s="172"/>
      <c r="N614" s="172"/>
    </row>
    <row r="615" ht="13.65" customHeight="1">
      <c r="A615" s="166"/>
      <c r="B615" s="172"/>
      <c r="C615" s="172"/>
      <c r="D615" s="166"/>
      <c r="E615" s="172"/>
      <c r="F615" s="172"/>
      <c r="G615" s="172"/>
      <c r="H615" s="172"/>
      <c r="I615" s="172"/>
      <c r="J615" s="172"/>
      <c r="K615" s="172"/>
      <c r="L615" s="172"/>
      <c r="M615" s="172"/>
      <c r="N615" s="172"/>
    </row>
    <row r="616" ht="13.65" customHeight="1">
      <c r="A616" s="166"/>
      <c r="B616" s="172"/>
      <c r="C616" s="172"/>
      <c r="D616" s="166"/>
      <c r="E616" s="172"/>
      <c r="F616" s="172"/>
      <c r="G616" s="172"/>
      <c r="H616" s="172"/>
      <c r="I616" s="172"/>
      <c r="J616" s="172"/>
      <c r="K616" s="172"/>
      <c r="L616" s="172"/>
      <c r="M616" s="172"/>
      <c r="N616" s="172"/>
    </row>
    <row r="617" ht="13.65" customHeight="1">
      <c r="A617" s="166"/>
      <c r="B617" s="172"/>
      <c r="C617" s="172"/>
      <c r="D617" s="166"/>
      <c r="E617" s="172"/>
      <c r="F617" s="172"/>
      <c r="G617" s="172"/>
      <c r="H617" s="172"/>
      <c r="I617" s="172"/>
      <c r="J617" s="172"/>
      <c r="K617" s="172"/>
      <c r="L617" s="172"/>
      <c r="M617" s="172"/>
      <c r="N617" s="172"/>
    </row>
    <row r="618" ht="13.65" customHeight="1">
      <c r="A618" s="166"/>
      <c r="B618" s="172"/>
      <c r="C618" s="172"/>
      <c r="D618" s="166"/>
      <c r="E618" s="172"/>
      <c r="F618" s="172"/>
      <c r="G618" s="172"/>
      <c r="H618" s="172"/>
      <c r="I618" s="172"/>
      <c r="J618" s="172"/>
      <c r="K618" s="172"/>
      <c r="L618" s="172"/>
      <c r="M618" s="172"/>
      <c r="N618" s="172"/>
    </row>
    <row r="619" ht="13.65" customHeight="1">
      <c r="A619" s="166"/>
      <c r="B619" s="172"/>
      <c r="C619" s="172"/>
      <c r="D619" s="166"/>
      <c r="E619" s="172"/>
      <c r="F619" s="172"/>
      <c r="G619" s="172"/>
      <c r="H619" s="172"/>
      <c r="I619" s="172"/>
      <c r="J619" s="172"/>
      <c r="K619" s="172"/>
      <c r="L619" s="172"/>
      <c r="M619" s="172"/>
      <c r="N619" s="172"/>
    </row>
    <row r="620" ht="13.65" customHeight="1">
      <c r="A620" s="166"/>
      <c r="B620" s="172"/>
      <c r="C620" s="172"/>
      <c r="D620" s="166"/>
      <c r="E620" s="172"/>
      <c r="F620" s="172"/>
      <c r="G620" s="172"/>
      <c r="H620" s="172"/>
      <c r="I620" s="172"/>
      <c r="J620" s="172"/>
      <c r="K620" s="172"/>
      <c r="L620" s="172"/>
      <c r="M620" s="172"/>
      <c r="N620" s="172"/>
    </row>
    <row r="621" ht="13.65" customHeight="1">
      <c r="A621" s="166"/>
      <c r="B621" s="172"/>
      <c r="C621" s="172"/>
      <c r="D621" s="166"/>
      <c r="E621" s="172"/>
      <c r="F621" s="172"/>
      <c r="G621" s="172"/>
      <c r="H621" s="172"/>
      <c r="I621" s="172"/>
      <c r="J621" s="172"/>
      <c r="K621" s="172"/>
      <c r="L621" s="172"/>
      <c r="M621" s="172"/>
      <c r="N621" s="172"/>
    </row>
    <row r="622" ht="13.65" customHeight="1">
      <c r="A622" s="166"/>
      <c r="B622" s="172"/>
      <c r="C622" s="172"/>
      <c r="D622" s="166"/>
      <c r="E622" s="172"/>
      <c r="F622" s="172"/>
      <c r="G622" s="172"/>
      <c r="H622" s="172"/>
      <c r="I622" s="172"/>
      <c r="J622" s="172"/>
      <c r="K622" s="172"/>
      <c r="L622" s="172"/>
      <c r="M622" s="172"/>
      <c r="N622" s="172"/>
    </row>
    <row r="623" ht="13.65" customHeight="1">
      <c r="A623" s="166"/>
      <c r="B623" s="172"/>
      <c r="C623" s="172"/>
      <c r="D623" s="166"/>
      <c r="E623" s="172"/>
      <c r="F623" s="172"/>
      <c r="G623" s="172"/>
      <c r="H623" s="172"/>
      <c r="I623" s="172"/>
      <c r="J623" s="172"/>
      <c r="K623" s="172"/>
      <c r="L623" s="172"/>
      <c r="M623" s="172"/>
      <c r="N623" s="172"/>
    </row>
    <row r="624" ht="13.65" customHeight="1">
      <c r="A624" s="166"/>
      <c r="B624" s="172"/>
      <c r="C624" s="172"/>
      <c r="D624" s="166"/>
      <c r="E624" s="172"/>
      <c r="F624" s="172"/>
      <c r="G624" s="172"/>
      <c r="H624" s="172"/>
      <c r="I624" s="172"/>
      <c r="J624" s="172"/>
      <c r="K624" s="172"/>
      <c r="L624" s="172"/>
      <c r="M624" s="172"/>
      <c r="N624" s="172"/>
    </row>
    <row r="625" ht="13.65" customHeight="1">
      <c r="A625" s="166"/>
      <c r="B625" s="172"/>
      <c r="C625" s="172"/>
      <c r="D625" s="166"/>
      <c r="E625" s="172"/>
      <c r="F625" s="172"/>
      <c r="G625" s="172"/>
      <c r="H625" s="172"/>
      <c r="I625" s="172"/>
      <c r="J625" s="172"/>
      <c r="K625" s="172"/>
      <c r="L625" s="172"/>
      <c r="M625" s="172"/>
      <c r="N625" s="172"/>
    </row>
    <row r="626" ht="13.65" customHeight="1">
      <c r="A626" s="166"/>
      <c r="B626" s="172"/>
      <c r="C626" s="172"/>
      <c r="D626" s="166"/>
      <c r="E626" s="172"/>
      <c r="F626" s="172"/>
      <c r="G626" s="172"/>
      <c r="H626" s="172"/>
      <c r="I626" s="172"/>
      <c r="J626" s="172"/>
      <c r="K626" s="172"/>
      <c r="L626" s="172"/>
      <c r="M626" s="172"/>
      <c r="N626" s="172"/>
    </row>
    <row r="627" ht="13.65" customHeight="1">
      <c r="A627" s="166"/>
      <c r="B627" s="172"/>
      <c r="C627" s="172"/>
      <c r="D627" s="166"/>
      <c r="E627" s="172"/>
      <c r="F627" s="172"/>
      <c r="G627" s="172"/>
      <c r="H627" s="172"/>
      <c r="I627" s="172"/>
      <c r="J627" s="172"/>
      <c r="K627" s="172"/>
      <c r="L627" s="172"/>
      <c r="M627" s="172"/>
      <c r="N627" s="172"/>
    </row>
    <row r="628" ht="13.65" customHeight="1">
      <c r="A628" s="166"/>
      <c r="B628" s="172"/>
      <c r="C628" s="172"/>
      <c r="D628" s="166"/>
      <c r="E628" s="172"/>
      <c r="F628" s="172"/>
      <c r="G628" s="172"/>
      <c r="H628" s="172"/>
      <c r="I628" s="172"/>
      <c r="J628" s="172"/>
      <c r="K628" s="172"/>
      <c r="L628" s="172"/>
      <c r="M628" s="172"/>
      <c r="N628" s="172"/>
    </row>
    <row r="629" ht="13.65" customHeight="1">
      <c r="A629" s="166"/>
      <c r="B629" s="172"/>
      <c r="C629" s="172"/>
      <c r="D629" s="166"/>
      <c r="E629" s="172"/>
      <c r="F629" s="172"/>
      <c r="G629" s="172"/>
      <c r="H629" s="172"/>
      <c r="I629" s="172"/>
      <c r="J629" s="172"/>
      <c r="K629" s="172"/>
      <c r="L629" s="172"/>
      <c r="M629" s="172"/>
      <c r="N629" s="172"/>
    </row>
    <row r="630" ht="13.65" customHeight="1">
      <c r="A630" s="166"/>
      <c r="B630" s="172"/>
      <c r="C630" s="172"/>
      <c r="D630" s="166"/>
      <c r="E630" s="172"/>
      <c r="F630" s="172"/>
      <c r="G630" s="172"/>
      <c r="H630" s="172"/>
      <c r="I630" s="172"/>
      <c r="J630" s="172"/>
      <c r="K630" s="172"/>
      <c r="L630" s="172"/>
      <c r="M630" s="172"/>
      <c r="N630" s="172"/>
    </row>
    <row r="631" ht="13.65" customHeight="1">
      <c r="A631" s="166"/>
      <c r="B631" s="172"/>
      <c r="C631" s="172"/>
      <c r="D631" s="166"/>
      <c r="E631" s="172"/>
      <c r="F631" s="172"/>
      <c r="G631" s="172"/>
      <c r="H631" s="172"/>
      <c r="I631" s="172"/>
      <c r="J631" s="172"/>
      <c r="K631" s="172"/>
      <c r="L631" s="172"/>
      <c r="M631" s="172"/>
      <c r="N631" s="172"/>
    </row>
    <row r="632" ht="13.65" customHeight="1">
      <c r="A632" s="166"/>
      <c r="B632" s="172"/>
      <c r="C632" s="172"/>
      <c r="D632" s="166"/>
      <c r="E632" s="172"/>
      <c r="F632" s="172"/>
      <c r="G632" s="172"/>
      <c r="H632" s="172"/>
      <c r="I632" s="172"/>
      <c r="J632" s="172"/>
      <c r="K632" s="172"/>
      <c r="L632" s="172"/>
      <c r="M632" s="172"/>
      <c r="N632" s="172"/>
    </row>
    <row r="633" ht="13.65" customHeight="1">
      <c r="A633" s="166"/>
      <c r="B633" s="172"/>
      <c r="C633" s="172"/>
      <c r="D633" s="166"/>
      <c r="E633" s="172"/>
      <c r="F633" s="172"/>
      <c r="G633" s="172"/>
      <c r="H633" s="172"/>
      <c r="I633" s="172"/>
      <c r="J633" s="172"/>
      <c r="K633" s="172"/>
      <c r="L633" s="172"/>
      <c r="M633" s="172"/>
      <c r="N633" s="172"/>
    </row>
    <row r="634" ht="13.65" customHeight="1">
      <c r="A634" s="166"/>
      <c r="B634" s="172"/>
      <c r="C634" s="172"/>
      <c r="D634" s="166"/>
      <c r="E634" s="172"/>
      <c r="F634" s="172"/>
      <c r="G634" s="172"/>
      <c r="H634" s="172"/>
      <c r="I634" s="172"/>
      <c r="J634" s="172"/>
      <c r="K634" s="172"/>
      <c r="L634" s="172"/>
      <c r="M634" s="172"/>
      <c r="N634" s="172"/>
    </row>
    <row r="635" ht="13.65" customHeight="1">
      <c r="A635" s="166"/>
      <c r="B635" s="172"/>
      <c r="C635" s="172"/>
      <c r="D635" s="166"/>
      <c r="E635" s="172"/>
      <c r="F635" s="172"/>
      <c r="G635" s="172"/>
      <c r="H635" s="172"/>
      <c r="I635" s="172"/>
      <c r="J635" s="172"/>
      <c r="K635" s="172"/>
      <c r="L635" s="172"/>
      <c r="M635" s="172"/>
      <c r="N635" s="172"/>
    </row>
    <row r="636" ht="13.65" customHeight="1">
      <c r="A636" s="166"/>
      <c r="B636" s="172"/>
      <c r="C636" s="172"/>
      <c r="D636" s="166"/>
      <c r="E636" s="172"/>
      <c r="F636" s="172"/>
      <c r="G636" s="172"/>
      <c r="H636" s="172"/>
      <c r="I636" s="172"/>
      <c r="J636" s="172"/>
      <c r="K636" s="172"/>
      <c r="L636" s="172"/>
      <c r="M636" s="172"/>
      <c r="N636" s="172"/>
    </row>
    <row r="637" ht="13.65" customHeight="1">
      <c r="A637" s="166"/>
      <c r="B637" s="172"/>
      <c r="C637" s="172"/>
      <c r="D637" s="166"/>
      <c r="E637" s="172"/>
      <c r="F637" s="172"/>
      <c r="G637" s="172"/>
      <c r="H637" s="172"/>
      <c r="I637" s="172"/>
      <c r="J637" s="172"/>
      <c r="K637" s="172"/>
      <c r="L637" s="172"/>
      <c r="M637" s="172"/>
      <c r="N637" s="172"/>
    </row>
    <row r="638" ht="13.65" customHeight="1">
      <c r="A638" s="166"/>
      <c r="B638" s="172"/>
      <c r="C638" s="172"/>
      <c r="D638" s="166"/>
      <c r="E638" s="172"/>
      <c r="F638" s="172"/>
      <c r="G638" s="172"/>
      <c r="H638" s="172"/>
      <c r="I638" s="172"/>
      <c r="J638" s="172"/>
      <c r="K638" s="172"/>
      <c r="L638" s="172"/>
      <c r="M638" s="172"/>
      <c r="N638" s="172"/>
    </row>
    <row r="639" ht="13.65" customHeight="1">
      <c r="A639" s="166"/>
      <c r="B639" s="172"/>
      <c r="C639" s="172"/>
      <c r="D639" s="166"/>
      <c r="E639" s="172"/>
      <c r="F639" s="172"/>
      <c r="G639" s="172"/>
      <c r="H639" s="172"/>
      <c r="I639" s="172"/>
      <c r="J639" s="172"/>
      <c r="K639" s="172"/>
      <c r="L639" s="172"/>
      <c r="M639" s="172"/>
      <c r="N639" s="172"/>
    </row>
    <row r="640" ht="13.65" customHeight="1">
      <c r="A640" s="166"/>
      <c r="B640" s="172"/>
      <c r="C640" s="172"/>
      <c r="D640" s="166"/>
      <c r="E640" s="172"/>
      <c r="F640" s="172"/>
      <c r="G640" s="172"/>
      <c r="H640" s="172"/>
      <c r="I640" s="172"/>
      <c r="J640" s="172"/>
      <c r="K640" s="172"/>
      <c r="L640" s="172"/>
      <c r="M640" s="172"/>
      <c r="N640" s="172"/>
    </row>
    <row r="641" ht="13.65" customHeight="1">
      <c r="A641" s="166"/>
      <c r="B641" s="172"/>
      <c r="C641" s="172"/>
      <c r="D641" s="166"/>
      <c r="E641" s="172"/>
      <c r="F641" s="172"/>
      <c r="G641" s="172"/>
      <c r="H641" s="172"/>
      <c r="I641" s="172"/>
      <c r="J641" s="172"/>
      <c r="K641" s="172"/>
      <c r="L641" s="172"/>
      <c r="M641" s="172"/>
      <c r="N641" s="172"/>
    </row>
    <row r="642" ht="13.65" customHeight="1">
      <c r="A642" s="166"/>
      <c r="B642" s="172"/>
      <c r="C642" s="172"/>
      <c r="D642" s="166"/>
      <c r="E642" s="172"/>
      <c r="F642" s="172"/>
      <c r="G642" s="172"/>
      <c r="H642" s="172"/>
      <c r="I642" s="172"/>
      <c r="J642" s="172"/>
      <c r="K642" s="172"/>
      <c r="L642" s="172"/>
      <c r="M642" s="172"/>
      <c r="N642" s="172"/>
    </row>
    <row r="643" ht="13.65" customHeight="1">
      <c r="A643" s="166"/>
      <c r="B643" s="172"/>
      <c r="C643" s="172"/>
      <c r="D643" s="166"/>
      <c r="E643" s="172"/>
      <c r="F643" s="172"/>
      <c r="G643" s="172"/>
      <c r="H643" s="172"/>
      <c r="I643" s="172"/>
      <c r="J643" s="172"/>
      <c r="K643" s="172"/>
      <c r="L643" s="172"/>
      <c r="M643" s="172"/>
      <c r="N643" s="172"/>
    </row>
    <row r="644" ht="13.65" customHeight="1">
      <c r="A644" s="166"/>
      <c r="B644" s="172"/>
      <c r="C644" s="172"/>
      <c r="D644" s="166"/>
      <c r="E644" s="172"/>
      <c r="F644" s="172"/>
      <c r="G644" s="172"/>
      <c r="H644" s="172"/>
      <c r="I644" s="172"/>
      <c r="J644" s="172"/>
      <c r="K644" s="172"/>
      <c r="L644" s="172"/>
      <c r="M644" s="172"/>
      <c r="N644" s="172"/>
    </row>
    <row r="645" ht="13.65" customHeight="1">
      <c r="A645" s="166"/>
      <c r="B645" s="172"/>
      <c r="C645" s="172"/>
      <c r="D645" s="166"/>
      <c r="E645" s="172"/>
      <c r="F645" s="172"/>
      <c r="G645" s="172"/>
      <c r="H645" s="172"/>
      <c r="I645" s="172"/>
      <c r="J645" s="172"/>
      <c r="K645" s="172"/>
      <c r="L645" s="172"/>
      <c r="M645" s="172"/>
      <c r="N645" s="172"/>
    </row>
    <row r="646" ht="13.65" customHeight="1">
      <c r="A646" s="166"/>
      <c r="B646" s="172"/>
      <c r="C646" s="172"/>
      <c r="D646" s="166"/>
      <c r="E646" s="172"/>
      <c r="F646" s="172"/>
      <c r="G646" s="172"/>
      <c r="H646" s="172"/>
      <c r="I646" s="172"/>
      <c r="J646" s="172"/>
      <c r="K646" s="172"/>
      <c r="L646" s="172"/>
      <c r="M646" s="172"/>
      <c r="N646" s="172"/>
    </row>
    <row r="647" ht="13.65" customHeight="1">
      <c r="A647" s="166"/>
      <c r="B647" s="172"/>
      <c r="C647" s="172"/>
      <c r="D647" s="166"/>
      <c r="E647" s="172"/>
      <c r="F647" s="172"/>
      <c r="G647" s="172"/>
      <c r="H647" s="172"/>
      <c r="I647" s="172"/>
      <c r="J647" s="172"/>
      <c r="K647" s="172"/>
      <c r="L647" s="172"/>
      <c r="M647" s="172"/>
      <c r="N647" s="172"/>
    </row>
    <row r="648" ht="13.65" customHeight="1">
      <c r="A648" s="166"/>
      <c r="B648" s="172"/>
      <c r="C648" s="172"/>
      <c r="D648" s="166"/>
      <c r="E648" s="172"/>
      <c r="F648" s="172"/>
      <c r="G648" s="172"/>
      <c r="H648" s="172"/>
      <c r="I648" s="172"/>
      <c r="J648" s="172"/>
      <c r="K648" s="172"/>
      <c r="L648" s="172"/>
      <c r="M648" s="172"/>
      <c r="N648" s="172"/>
    </row>
    <row r="649" ht="13.65" customHeight="1">
      <c r="A649" s="166"/>
      <c r="B649" s="172"/>
      <c r="C649" s="172"/>
      <c r="D649" s="166"/>
      <c r="E649" s="172"/>
      <c r="F649" s="172"/>
      <c r="G649" s="172"/>
      <c r="H649" s="172"/>
      <c r="I649" s="172"/>
      <c r="J649" s="172"/>
      <c r="K649" s="172"/>
      <c r="L649" s="172"/>
      <c r="M649" s="172"/>
      <c r="N649" s="172"/>
    </row>
    <row r="650" ht="13.65" customHeight="1">
      <c r="A650" s="166"/>
      <c r="B650" s="172"/>
      <c r="C650" s="172"/>
      <c r="D650" s="166"/>
      <c r="E650" s="172"/>
      <c r="F650" s="172"/>
      <c r="G650" s="172"/>
      <c r="H650" s="172"/>
      <c r="I650" s="172"/>
      <c r="J650" s="172"/>
      <c r="K650" s="172"/>
      <c r="L650" s="172"/>
      <c r="M650" s="172"/>
      <c r="N650" s="172"/>
    </row>
    <row r="651" ht="13.65" customHeight="1">
      <c r="A651" s="166"/>
      <c r="B651" s="172"/>
      <c r="C651" s="172"/>
      <c r="D651" s="166"/>
      <c r="E651" s="172"/>
      <c r="F651" s="172"/>
      <c r="G651" s="172"/>
      <c r="H651" s="172"/>
      <c r="I651" s="172"/>
      <c r="J651" s="172"/>
      <c r="K651" s="172"/>
      <c r="L651" s="172"/>
      <c r="M651" s="172"/>
      <c r="N651" s="172"/>
    </row>
    <row r="652" ht="13.65" customHeight="1">
      <c r="A652" s="166"/>
      <c r="B652" s="172"/>
      <c r="C652" s="172"/>
      <c r="D652" s="166"/>
      <c r="E652" s="172"/>
      <c r="F652" s="172"/>
      <c r="G652" s="172"/>
      <c r="H652" s="172"/>
      <c r="I652" s="172"/>
      <c r="J652" s="172"/>
      <c r="K652" s="172"/>
      <c r="L652" s="172"/>
      <c r="M652" s="172"/>
      <c r="N652" s="172"/>
    </row>
    <row r="653" ht="13.65" customHeight="1">
      <c r="A653" s="166"/>
      <c r="B653" s="172"/>
      <c r="C653" s="172"/>
      <c r="D653" s="166"/>
      <c r="E653" s="172"/>
      <c r="F653" s="172"/>
      <c r="G653" s="172"/>
      <c r="H653" s="172"/>
      <c r="I653" s="172"/>
      <c r="J653" s="172"/>
      <c r="K653" s="172"/>
      <c r="L653" s="172"/>
      <c r="M653" s="172"/>
      <c r="N653" s="172"/>
    </row>
    <row r="654" ht="13.65" customHeight="1">
      <c r="A654" s="166"/>
      <c r="B654" s="172"/>
      <c r="C654" s="172"/>
      <c r="D654" s="166"/>
      <c r="E654" s="172"/>
      <c r="F654" s="172"/>
      <c r="G654" s="172"/>
      <c r="H654" s="172"/>
      <c r="I654" s="172"/>
      <c r="J654" s="172"/>
      <c r="K654" s="172"/>
      <c r="L654" s="172"/>
      <c r="M654" s="172"/>
      <c r="N654" s="172"/>
    </row>
    <row r="655" ht="13.65" customHeight="1">
      <c r="A655" s="166"/>
      <c r="B655" s="172"/>
      <c r="C655" s="172"/>
      <c r="D655" s="166"/>
      <c r="E655" s="172"/>
      <c r="F655" s="172"/>
      <c r="G655" s="172"/>
      <c r="H655" s="172"/>
      <c r="I655" s="172"/>
      <c r="J655" s="172"/>
      <c r="K655" s="172"/>
      <c r="L655" s="172"/>
      <c r="M655" s="172"/>
      <c r="N655" s="172"/>
    </row>
    <row r="656" ht="13.65" customHeight="1">
      <c r="A656" s="166"/>
      <c r="B656" s="172"/>
      <c r="C656" s="172"/>
      <c r="D656" s="166"/>
      <c r="E656" s="172"/>
      <c r="F656" s="172"/>
      <c r="G656" s="172"/>
      <c r="H656" s="172"/>
      <c r="I656" s="172"/>
      <c r="J656" s="172"/>
      <c r="K656" s="172"/>
      <c r="L656" s="172"/>
      <c r="M656" s="172"/>
      <c r="N656" s="172"/>
    </row>
    <row r="657" ht="13.65" customHeight="1">
      <c r="A657" s="166"/>
      <c r="B657" s="172"/>
      <c r="C657" s="172"/>
      <c r="D657" s="166"/>
      <c r="E657" s="172"/>
      <c r="F657" s="172"/>
      <c r="G657" s="172"/>
      <c r="H657" s="172"/>
      <c r="I657" s="172"/>
      <c r="J657" s="172"/>
      <c r="K657" s="172"/>
      <c r="L657" s="172"/>
      <c r="M657" s="172"/>
      <c r="N657" s="172"/>
    </row>
    <row r="658" ht="13.65" customHeight="1">
      <c r="A658" s="166"/>
      <c r="B658" s="172"/>
      <c r="C658" s="172"/>
      <c r="D658" s="166"/>
      <c r="E658" s="172"/>
      <c r="F658" s="172"/>
      <c r="G658" s="172"/>
      <c r="H658" s="172"/>
      <c r="I658" s="172"/>
      <c r="J658" s="172"/>
      <c r="K658" s="172"/>
      <c r="L658" s="172"/>
      <c r="M658" s="172"/>
      <c r="N658" s="172"/>
    </row>
    <row r="659" ht="13.65" customHeight="1">
      <c r="A659" s="166"/>
      <c r="B659" s="172"/>
      <c r="C659" s="172"/>
      <c r="D659" s="166"/>
      <c r="E659" s="172"/>
      <c r="F659" s="172"/>
      <c r="G659" s="172"/>
      <c r="H659" s="172"/>
      <c r="I659" s="172"/>
      <c r="J659" s="172"/>
      <c r="K659" s="172"/>
      <c r="L659" s="172"/>
      <c r="M659" s="172"/>
      <c r="N659" s="172"/>
    </row>
    <row r="660" ht="13.65" customHeight="1">
      <c r="A660" s="166"/>
      <c r="B660" s="172"/>
      <c r="C660" s="172"/>
      <c r="D660" s="166"/>
      <c r="E660" s="172"/>
      <c r="F660" s="172"/>
      <c r="G660" s="172"/>
      <c r="H660" s="172"/>
      <c r="I660" s="172"/>
      <c r="J660" s="172"/>
      <c r="K660" s="172"/>
      <c r="L660" s="172"/>
      <c r="M660" s="172"/>
      <c r="N660" s="172"/>
    </row>
    <row r="661" ht="13.65" customHeight="1">
      <c r="A661" s="166"/>
      <c r="B661" s="172"/>
      <c r="C661" s="172"/>
      <c r="D661" s="166"/>
      <c r="E661" s="172"/>
      <c r="F661" s="172"/>
      <c r="G661" s="172"/>
      <c r="H661" s="172"/>
      <c r="I661" s="172"/>
      <c r="J661" s="172"/>
      <c r="K661" s="172"/>
      <c r="L661" s="172"/>
      <c r="M661" s="172"/>
      <c r="N661" s="172"/>
    </row>
    <row r="662" ht="13.65" customHeight="1">
      <c r="A662" s="166"/>
      <c r="B662" s="172"/>
      <c r="C662" s="172"/>
      <c r="D662" s="166"/>
      <c r="E662" s="172"/>
      <c r="F662" s="172"/>
      <c r="G662" s="172"/>
      <c r="H662" s="172"/>
      <c r="I662" s="172"/>
      <c r="J662" s="172"/>
      <c r="K662" s="172"/>
      <c r="L662" s="172"/>
      <c r="M662" s="172"/>
      <c r="N662" s="172"/>
    </row>
    <row r="663" ht="13.65" customHeight="1">
      <c r="A663" s="166"/>
      <c r="B663" s="172"/>
      <c r="C663" s="172"/>
      <c r="D663" s="166"/>
      <c r="E663" s="172"/>
      <c r="F663" s="172"/>
      <c r="G663" s="172"/>
      <c r="H663" s="172"/>
      <c r="I663" s="172"/>
      <c r="J663" s="172"/>
      <c r="K663" s="172"/>
      <c r="L663" s="172"/>
      <c r="M663" s="172"/>
      <c r="N663" s="172"/>
    </row>
    <row r="664" ht="13.65" customHeight="1">
      <c r="A664" s="166"/>
      <c r="B664" s="172"/>
      <c r="C664" s="172"/>
      <c r="D664" s="166"/>
      <c r="E664" s="172"/>
      <c r="F664" s="172"/>
      <c r="G664" s="172"/>
      <c r="H664" s="172"/>
      <c r="I664" s="172"/>
      <c r="J664" s="172"/>
      <c r="K664" s="172"/>
      <c r="L664" s="172"/>
      <c r="M664" s="172"/>
      <c r="N664" s="172"/>
    </row>
    <row r="665" ht="13.65" customHeight="1">
      <c r="A665" s="166"/>
      <c r="B665" s="172"/>
      <c r="C665" s="172"/>
      <c r="D665" s="166"/>
      <c r="E665" s="172"/>
      <c r="F665" s="172"/>
      <c r="G665" s="172"/>
      <c r="H665" s="172"/>
      <c r="I665" s="172"/>
      <c r="J665" s="172"/>
      <c r="K665" s="172"/>
      <c r="L665" s="172"/>
      <c r="M665" s="172"/>
      <c r="N665" s="172"/>
    </row>
    <row r="666" ht="13.65" customHeight="1">
      <c r="A666" s="166"/>
      <c r="B666" s="172"/>
      <c r="C666" s="172"/>
      <c r="D666" s="166"/>
      <c r="E666" s="172"/>
      <c r="F666" s="172"/>
      <c r="G666" s="172"/>
      <c r="H666" s="172"/>
      <c r="I666" s="172"/>
      <c r="J666" s="172"/>
      <c r="K666" s="172"/>
      <c r="L666" s="172"/>
      <c r="M666" s="172"/>
      <c r="N666" s="172"/>
    </row>
    <row r="667" ht="13.65" customHeight="1">
      <c r="A667" s="166"/>
      <c r="B667" s="172"/>
      <c r="C667" s="172"/>
      <c r="D667" s="166"/>
      <c r="E667" s="172"/>
      <c r="F667" s="172"/>
      <c r="G667" s="172"/>
      <c r="H667" s="172"/>
      <c r="I667" s="172"/>
      <c r="J667" s="172"/>
      <c r="K667" s="172"/>
      <c r="L667" s="172"/>
      <c r="M667" s="172"/>
      <c r="N667" s="172"/>
    </row>
    <row r="668" ht="13.65" customHeight="1">
      <c r="A668" s="166"/>
      <c r="B668" s="172"/>
      <c r="C668" s="172"/>
      <c r="D668" s="166"/>
      <c r="E668" s="172"/>
      <c r="F668" s="172"/>
      <c r="G668" s="172"/>
      <c r="H668" s="172"/>
      <c r="I668" s="172"/>
      <c r="J668" s="172"/>
      <c r="K668" s="172"/>
      <c r="L668" s="172"/>
      <c r="M668" s="172"/>
      <c r="N668" s="172"/>
    </row>
    <row r="669" ht="13.65" customHeight="1">
      <c r="A669" s="166"/>
      <c r="B669" s="172"/>
      <c r="C669" s="172"/>
      <c r="D669" s="166"/>
      <c r="E669" s="172"/>
      <c r="F669" s="172"/>
      <c r="G669" s="172"/>
      <c r="H669" s="172"/>
      <c r="I669" s="172"/>
      <c r="J669" s="172"/>
      <c r="K669" s="172"/>
      <c r="L669" s="172"/>
      <c r="M669" s="172"/>
      <c r="N669" s="172"/>
    </row>
    <row r="670" ht="13.65" customHeight="1">
      <c r="A670" s="166"/>
      <c r="B670" s="172"/>
      <c r="C670" s="172"/>
      <c r="D670" s="166"/>
      <c r="E670" s="172"/>
      <c r="F670" s="172"/>
      <c r="G670" s="172"/>
      <c r="H670" s="172"/>
      <c r="I670" s="172"/>
      <c r="J670" s="172"/>
      <c r="K670" s="172"/>
      <c r="L670" s="172"/>
      <c r="M670" s="172"/>
      <c r="N670" s="172"/>
    </row>
    <row r="671" ht="13.65" customHeight="1">
      <c r="A671" s="166"/>
      <c r="B671" s="172"/>
      <c r="C671" s="172"/>
      <c r="D671" s="166"/>
      <c r="E671" s="172"/>
      <c r="F671" s="172"/>
      <c r="G671" s="172"/>
      <c r="H671" s="172"/>
      <c r="I671" s="172"/>
      <c r="J671" s="172"/>
      <c r="K671" s="172"/>
      <c r="L671" s="172"/>
      <c r="M671" s="172"/>
      <c r="N671" s="172"/>
    </row>
    <row r="672" ht="13.65" customHeight="1">
      <c r="A672" s="166"/>
      <c r="B672" s="172"/>
      <c r="C672" s="172"/>
      <c r="D672" s="166"/>
      <c r="E672" s="172"/>
      <c r="F672" s="172"/>
      <c r="G672" s="172"/>
      <c r="H672" s="172"/>
      <c r="I672" s="172"/>
      <c r="J672" s="172"/>
      <c r="K672" s="172"/>
      <c r="L672" s="172"/>
      <c r="M672" s="172"/>
      <c r="N672" s="172"/>
    </row>
    <row r="673" ht="13.65" customHeight="1">
      <c r="A673" s="166"/>
      <c r="B673" s="172"/>
      <c r="C673" s="172"/>
      <c r="D673" s="166"/>
      <c r="E673" s="172"/>
      <c r="F673" s="172"/>
      <c r="G673" s="172"/>
      <c r="H673" s="172"/>
      <c r="I673" s="172"/>
      <c r="J673" s="172"/>
      <c r="K673" s="172"/>
      <c r="L673" s="172"/>
      <c r="M673" s="172"/>
      <c r="N673" s="172"/>
    </row>
    <row r="674" ht="13.65" customHeight="1">
      <c r="A674" s="166"/>
      <c r="B674" s="172"/>
      <c r="C674" s="172"/>
      <c r="D674" s="166"/>
      <c r="E674" s="172"/>
      <c r="F674" s="172"/>
      <c r="G674" s="172"/>
      <c r="H674" s="172"/>
      <c r="I674" s="172"/>
      <c r="J674" s="172"/>
      <c r="K674" s="172"/>
      <c r="L674" s="172"/>
      <c r="M674" s="172"/>
      <c r="N674" s="172"/>
    </row>
    <row r="675" ht="13.65" customHeight="1">
      <c r="A675" s="166"/>
      <c r="B675" s="172"/>
      <c r="C675" s="172"/>
      <c r="D675" s="166"/>
      <c r="E675" s="172"/>
      <c r="F675" s="172"/>
      <c r="G675" s="172"/>
      <c r="H675" s="172"/>
      <c r="I675" s="172"/>
      <c r="J675" s="172"/>
      <c r="K675" s="172"/>
      <c r="L675" s="172"/>
      <c r="M675" s="172"/>
      <c r="N675" s="172"/>
    </row>
    <row r="676" ht="13.65" customHeight="1">
      <c r="A676" s="166"/>
      <c r="B676" s="172"/>
      <c r="C676" s="172"/>
      <c r="D676" s="166"/>
      <c r="E676" s="172"/>
      <c r="F676" s="172"/>
      <c r="G676" s="172"/>
      <c r="H676" s="172"/>
      <c r="I676" s="172"/>
      <c r="J676" s="172"/>
      <c r="K676" s="172"/>
      <c r="L676" s="172"/>
      <c r="M676" s="172"/>
      <c r="N676" s="172"/>
    </row>
    <row r="677" ht="13.65" customHeight="1">
      <c r="A677" s="166"/>
      <c r="B677" s="172"/>
      <c r="C677" s="172"/>
      <c r="D677" s="166"/>
      <c r="E677" s="172"/>
      <c r="F677" s="172"/>
      <c r="G677" s="172"/>
      <c r="H677" s="172"/>
      <c r="I677" s="172"/>
      <c r="J677" s="172"/>
      <c r="K677" s="172"/>
      <c r="L677" s="172"/>
      <c r="M677" s="172"/>
      <c r="N677" s="172"/>
    </row>
    <row r="678" ht="13.65" customHeight="1">
      <c r="A678" s="166"/>
      <c r="B678" s="172"/>
      <c r="C678" s="172"/>
      <c r="D678" s="166"/>
      <c r="E678" s="172"/>
      <c r="F678" s="172"/>
      <c r="G678" s="172"/>
      <c r="H678" s="172"/>
      <c r="I678" s="172"/>
      <c r="J678" s="172"/>
      <c r="K678" s="172"/>
      <c r="L678" s="172"/>
      <c r="M678" s="172"/>
      <c r="N678" s="172"/>
    </row>
    <row r="679" ht="13.65" customHeight="1">
      <c r="A679" s="166"/>
      <c r="B679" s="172"/>
      <c r="C679" s="172"/>
      <c r="D679" s="166"/>
      <c r="E679" s="172"/>
      <c r="F679" s="172"/>
      <c r="G679" s="172"/>
      <c r="H679" s="172"/>
      <c r="I679" s="172"/>
      <c r="J679" s="172"/>
      <c r="K679" s="172"/>
      <c r="L679" s="172"/>
      <c r="M679" s="172"/>
      <c r="N679" s="172"/>
    </row>
    <row r="680" ht="13.65" customHeight="1">
      <c r="A680" s="166"/>
      <c r="B680" s="172"/>
      <c r="C680" s="172"/>
      <c r="D680" s="166"/>
      <c r="E680" s="172"/>
      <c r="F680" s="172"/>
      <c r="G680" s="172"/>
      <c r="H680" s="172"/>
      <c r="I680" s="172"/>
      <c r="J680" s="172"/>
      <c r="K680" s="172"/>
      <c r="L680" s="172"/>
      <c r="M680" s="172"/>
      <c r="N680" s="172"/>
    </row>
    <row r="681" ht="13.65" customHeight="1">
      <c r="A681" s="166"/>
      <c r="B681" s="172"/>
      <c r="C681" s="172"/>
      <c r="D681" s="166"/>
      <c r="E681" s="172"/>
      <c r="F681" s="172"/>
      <c r="G681" s="172"/>
      <c r="H681" s="172"/>
      <c r="I681" s="172"/>
      <c r="J681" s="172"/>
      <c r="K681" s="172"/>
      <c r="L681" s="172"/>
      <c r="M681" s="172"/>
      <c r="N681" s="172"/>
    </row>
    <row r="682" ht="13.65" customHeight="1">
      <c r="A682" s="166"/>
      <c r="B682" s="172"/>
      <c r="C682" s="172"/>
      <c r="D682" s="166"/>
      <c r="E682" s="172"/>
      <c r="F682" s="172"/>
      <c r="G682" s="172"/>
      <c r="H682" s="172"/>
      <c r="I682" s="172"/>
      <c r="J682" s="172"/>
      <c r="K682" s="172"/>
      <c r="L682" s="172"/>
      <c r="M682" s="172"/>
      <c r="N682" s="172"/>
    </row>
    <row r="683" ht="13.65" customHeight="1">
      <c r="A683" s="166"/>
      <c r="B683" s="172"/>
      <c r="C683" s="172"/>
      <c r="D683" s="166"/>
      <c r="E683" s="172"/>
      <c r="F683" s="172"/>
      <c r="G683" s="172"/>
      <c r="H683" s="172"/>
      <c r="I683" s="172"/>
      <c r="J683" s="172"/>
      <c r="K683" s="172"/>
      <c r="L683" s="172"/>
      <c r="M683" s="172"/>
      <c r="N683" s="172"/>
    </row>
    <row r="684" ht="13.65" customHeight="1">
      <c r="A684" s="166"/>
      <c r="B684" s="172"/>
      <c r="C684" s="172"/>
      <c r="D684" s="166"/>
      <c r="E684" s="172"/>
      <c r="F684" s="172"/>
      <c r="G684" s="172"/>
      <c r="H684" s="172"/>
      <c r="I684" s="172"/>
      <c r="J684" s="172"/>
      <c r="K684" s="172"/>
      <c r="L684" s="172"/>
      <c r="M684" s="172"/>
      <c r="N684" s="172"/>
    </row>
    <row r="685" ht="13.65" customHeight="1">
      <c r="A685" s="166"/>
      <c r="B685" s="172"/>
      <c r="C685" s="172"/>
      <c r="D685" s="166"/>
      <c r="E685" s="172"/>
      <c r="F685" s="172"/>
      <c r="G685" s="172"/>
      <c r="H685" s="172"/>
      <c r="I685" s="172"/>
      <c r="J685" s="172"/>
      <c r="K685" s="172"/>
      <c r="L685" s="172"/>
      <c r="M685" s="172"/>
      <c r="N685" s="172"/>
    </row>
    <row r="686" ht="13.65" customHeight="1">
      <c r="A686" s="166"/>
      <c r="B686" s="172"/>
      <c r="C686" s="172"/>
      <c r="D686" s="166"/>
      <c r="E686" s="172"/>
      <c r="F686" s="172"/>
      <c r="G686" s="172"/>
      <c r="H686" s="172"/>
      <c r="I686" s="172"/>
      <c r="J686" s="172"/>
      <c r="K686" s="172"/>
      <c r="L686" s="172"/>
      <c r="M686" s="172"/>
      <c r="N686" s="172"/>
    </row>
    <row r="687" ht="13.65" customHeight="1">
      <c r="A687" s="166"/>
      <c r="B687" s="172"/>
      <c r="C687" s="172"/>
      <c r="D687" s="166"/>
      <c r="E687" s="172"/>
      <c r="F687" s="172"/>
      <c r="G687" s="172"/>
      <c r="H687" s="172"/>
      <c r="I687" s="172"/>
      <c r="J687" s="172"/>
      <c r="K687" s="172"/>
      <c r="L687" s="172"/>
      <c r="M687" s="172"/>
      <c r="N687" s="172"/>
    </row>
    <row r="688" ht="13.65" customHeight="1">
      <c r="A688" s="166"/>
      <c r="B688" s="172"/>
      <c r="C688" s="172"/>
      <c r="D688" s="166"/>
      <c r="E688" s="172"/>
      <c r="F688" s="172"/>
      <c r="G688" s="172"/>
      <c r="H688" s="172"/>
      <c r="I688" s="172"/>
      <c r="J688" s="172"/>
      <c r="K688" s="172"/>
      <c r="L688" s="172"/>
      <c r="M688" s="172"/>
      <c r="N688" s="172"/>
    </row>
    <row r="689" ht="13.65" customHeight="1">
      <c r="A689" s="166"/>
      <c r="B689" s="172"/>
      <c r="C689" s="172"/>
      <c r="D689" s="166"/>
      <c r="E689" s="172"/>
      <c r="F689" s="172"/>
      <c r="G689" s="172"/>
      <c r="H689" s="172"/>
      <c r="I689" s="172"/>
      <c r="J689" s="172"/>
      <c r="K689" s="172"/>
      <c r="L689" s="172"/>
      <c r="M689" s="172"/>
      <c r="N689" s="172"/>
    </row>
    <row r="690" ht="13.65" customHeight="1">
      <c r="A690" s="166"/>
      <c r="B690" s="172"/>
      <c r="C690" s="172"/>
      <c r="D690" s="166"/>
      <c r="E690" s="172"/>
      <c r="F690" s="172"/>
      <c r="G690" s="172"/>
      <c r="H690" s="172"/>
      <c r="I690" s="172"/>
      <c r="J690" s="172"/>
      <c r="K690" s="172"/>
      <c r="L690" s="172"/>
      <c r="M690" s="172"/>
      <c r="N690" s="172"/>
    </row>
    <row r="691" ht="13.65" customHeight="1">
      <c r="A691" s="166"/>
      <c r="B691" s="172"/>
      <c r="C691" s="172"/>
      <c r="D691" s="166"/>
      <c r="E691" s="172"/>
      <c r="F691" s="172"/>
      <c r="G691" s="172"/>
      <c r="H691" s="172"/>
      <c r="I691" s="172"/>
      <c r="J691" s="172"/>
      <c r="K691" s="172"/>
      <c r="L691" s="172"/>
      <c r="M691" s="172"/>
      <c r="N691" s="172"/>
    </row>
    <row r="692" ht="13.65" customHeight="1">
      <c r="A692" s="166"/>
      <c r="B692" s="172"/>
      <c r="C692" s="172"/>
      <c r="D692" s="166"/>
      <c r="E692" s="172"/>
      <c r="F692" s="172"/>
      <c r="G692" s="172"/>
      <c r="H692" s="172"/>
      <c r="I692" s="172"/>
      <c r="J692" s="172"/>
      <c r="K692" s="172"/>
      <c r="L692" s="172"/>
      <c r="M692" s="172"/>
      <c r="N692" s="172"/>
    </row>
    <row r="693" ht="13.65" customHeight="1">
      <c r="A693" s="166"/>
      <c r="B693" s="172"/>
      <c r="C693" s="172"/>
      <c r="D693" s="166"/>
      <c r="E693" s="172"/>
      <c r="F693" s="172"/>
      <c r="G693" s="172"/>
      <c r="H693" s="172"/>
      <c r="I693" s="172"/>
      <c r="J693" s="172"/>
      <c r="K693" s="172"/>
      <c r="L693" s="172"/>
      <c r="M693" s="172"/>
      <c r="N693" s="172"/>
    </row>
    <row r="694" ht="13.65" customHeight="1">
      <c r="A694" s="166"/>
      <c r="B694" s="172"/>
      <c r="C694" s="172"/>
      <c r="D694" s="166"/>
      <c r="E694" s="172"/>
      <c r="F694" s="172"/>
      <c r="G694" s="172"/>
      <c r="H694" s="172"/>
      <c r="I694" s="172"/>
      <c r="J694" s="172"/>
      <c r="K694" s="172"/>
      <c r="L694" s="172"/>
      <c r="M694" s="172"/>
      <c r="N694" s="172"/>
    </row>
    <row r="695" ht="13.65" customHeight="1">
      <c r="A695" s="166"/>
      <c r="B695" s="172"/>
      <c r="C695" s="172"/>
      <c r="D695" s="166"/>
      <c r="E695" s="172"/>
      <c r="F695" s="172"/>
      <c r="G695" s="172"/>
      <c r="H695" s="172"/>
      <c r="I695" s="172"/>
      <c r="J695" s="172"/>
      <c r="K695" s="172"/>
      <c r="L695" s="172"/>
      <c r="M695" s="172"/>
      <c r="N695" s="172"/>
    </row>
    <row r="696" ht="13.65" customHeight="1">
      <c r="A696" s="166"/>
      <c r="B696" s="172"/>
      <c r="C696" s="172"/>
      <c r="D696" s="166"/>
      <c r="E696" s="172"/>
      <c r="F696" s="172"/>
      <c r="G696" s="172"/>
      <c r="H696" s="172"/>
      <c r="I696" s="172"/>
      <c r="J696" s="172"/>
      <c r="K696" s="172"/>
      <c r="L696" s="172"/>
      <c r="M696" s="172"/>
      <c r="N696" s="172"/>
    </row>
    <row r="697" ht="13.65" customHeight="1">
      <c r="A697" s="166"/>
      <c r="B697" s="172"/>
      <c r="C697" s="172"/>
      <c r="D697" s="166"/>
      <c r="E697" s="172"/>
      <c r="F697" s="172"/>
      <c r="G697" s="172"/>
      <c r="H697" s="172"/>
      <c r="I697" s="172"/>
      <c r="J697" s="172"/>
      <c r="K697" s="172"/>
      <c r="L697" s="172"/>
      <c r="M697" s="172"/>
      <c r="N697" s="172"/>
    </row>
    <row r="698" ht="13.65" customHeight="1">
      <c r="A698" s="166"/>
      <c r="B698" s="172"/>
      <c r="C698" s="172"/>
      <c r="D698" s="166"/>
      <c r="E698" s="172"/>
      <c r="F698" s="172"/>
      <c r="G698" s="172"/>
      <c r="H698" s="172"/>
      <c r="I698" s="172"/>
      <c r="J698" s="172"/>
      <c r="K698" s="172"/>
      <c r="L698" s="172"/>
      <c r="M698" s="172"/>
      <c r="N698" s="172"/>
    </row>
    <row r="699" ht="13.65" customHeight="1">
      <c r="A699" s="166"/>
      <c r="B699" s="172"/>
      <c r="C699" s="172"/>
      <c r="D699" s="166"/>
      <c r="E699" s="172"/>
      <c r="F699" s="172"/>
      <c r="G699" s="172"/>
      <c r="H699" s="172"/>
      <c r="I699" s="172"/>
      <c r="J699" s="172"/>
      <c r="K699" s="172"/>
      <c r="L699" s="172"/>
      <c r="M699" s="172"/>
      <c r="N699" s="172"/>
    </row>
    <row r="700" ht="13.65" customHeight="1">
      <c r="A700" s="166"/>
      <c r="B700" s="172"/>
      <c r="C700" s="172"/>
      <c r="D700" s="166"/>
      <c r="E700" s="172"/>
      <c r="F700" s="172"/>
      <c r="G700" s="172"/>
      <c r="H700" s="172"/>
      <c r="I700" s="172"/>
      <c r="J700" s="172"/>
      <c r="K700" s="172"/>
      <c r="L700" s="172"/>
      <c r="M700" s="172"/>
      <c r="N700" s="172"/>
    </row>
    <row r="701" ht="13.65" customHeight="1">
      <c r="A701" s="166"/>
      <c r="B701" s="172"/>
      <c r="C701" s="172"/>
      <c r="D701" s="166"/>
      <c r="E701" s="172"/>
      <c r="F701" s="172"/>
      <c r="G701" s="172"/>
      <c r="H701" s="172"/>
      <c r="I701" s="172"/>
      <c r="J701" s="172"/>
      <c r="K701" s="172"/>
      <c r="L701" s="172"/>
      <c r="M701" s="172"/>
      <c r="N701" s="172"/>
    </row>
    <row r="702" ht="13.65" customHeight="1">
      <c r="A702" s="166"/>
      <c r="B702" s="172"/>
      <c r="C702" s="172"/>
      <c r="D702" s="166"/>
      <c r="E702" s="172"/>
      <c r="F702" s="172"/>
      <c r="G702" s="172"/>
      <c r="H702" s="172"/>
      <c r="I702" s="172"/>
      <c r="J702" s="172"/>
      <c r="K702" s="172"/>
      <c r="L702" s="172"/>
      <c r="M702" s="172"/>
      <c r="N702" s="172"/>
    </row>
    <row r="703" ht="13.65" customHeight="1">
      <c r="A703" s="166"/>
      <c r="B703" s="172"/>
      <c r="C703" s="172"/>
      <c r="D703" s="166"/>
      <c r="E703" s="172"/>
      <c r="F703" s="172"/>
      <c r="G703" s="172"/>
      <c r="H703" s="172"/>
      <c r="I703" s="172"/>
      <c r="J703" s="172"/>
      <c r="K703" s="172"/>
      <c r="L703" s="172"/>
      <c r="M703" s="172"/>
      <c r="N703" s="172"/>
    </row>
    <row r="704" ht="13.65" customHeight="1">
      <c r="A704" s="166"/>
      <c r="B704" s="172"/>
      <c r="C704" s="172"/>
      <c r="D704" s="166"/>
      <c r="E704" s="172"/>
      <c r="F704" s="172"/>
      <c r="G704" s="172"/>
      <c r="H704" s="172"/>
      <c r="I704" s="172"/>
      <c r="J704" s="172"/>
      <c r="K704" s="172"/>
      <c r="L704" s="172"/>
      <c r="M704" s="172"/>
      <c r="N704" s="172"/>
    </row>
    <row r="705" ht="13.65" customHeight="1">
      <c r="A705" s="166"/>
      <c r="B705" s="172"/>
      <c r="C705" s="172"/>
      <c r="D705" s="166"/>
      <c r="E705" s="172"/>
      <c r="F705" s="172"/>
      <c r="G705" s="172"/>
      <c r="H705" s="172"/>
      <c r="I705" s="172"/>
      <c r="J705" s="172"/>
      <c r="K705" s="172"/>
      <c r="L705" s="172"/>
      <c r="M705" s="172"/>
      <c r="N705" s="172"/>
    </row>
    <row r="706" ht="13.65" customHeight="1">
      <c r="A706" s="166"/>
      <c r="B706" s="172"/>
      <c r="C706" s="172"/>
      <c r="D706" s="166"/>
      <c r="E706" s="172"/>
      <c r="F706" s="172"/>
      <c r="G706" s="172"/>
      <c r="H706" s="172"/>
      <c r="I706" s="172"/>
      <c r="J706" s="172"/>
      <c r="K706" s="172"/>
      <c r="L706" s="172"/>
      <c r="M706" s="172"/>
      <c r="N706" s="172"/>
    </row>
    <row r="707" ht="13.65" customHeight="1">
      <c r="A707" s="166"/>
      <c r="B707" s="172"/>
      <c r="C707" s="172"/>
      <c r="D707" s="166"/>
      <c r="E707" s="172"/>
      <c r="F707" s="172"/>
      <c r="G707" s="172"/>
      <c r="H707" s="172"/>
      <c r="I707" s="172"/>
      <c r="J707" s="172"/>
      <c r="K707" s="172"/>
      <c r="L707" s="172"/>
      <c r="M707" s="172"/>
      <c r="N707" s="172"/>
    </row>
    <row r="708" ht="13.65" customHeight="1">
      <c r="A708" s="166"/>
      <c r="B708" s="172"/>
      <c r="C708" s="172"/>
      <c r="D708" s="166"/>
      <c r="E708" s="172"/>
      <c r="F708" s="172"/>
      <c r="G708" s="172"/>
      <c r="H708" s="172"/>
      <c r="I708" s="172"/>
      <c r="J708" s="172"/>
      <c r="K708" s="172"/>
      <c r="L708" s="172"/>
      <c r="M708" s="172"/>
      <c r="N708" s="172"/>
    </row>
    <row r="709" ht="13.65" customHeight="1">
      <c r="A709" s="166"/>
      <c r="B709" s="172"/>
      <c r="C709" s="172"/>
      <c r="D709" s="166"/>
      <c r="E709" s="172"/>
      <c r="F709" s="172"/>
      <c r="G709" s="172"/>
      <c r="H709" s="172"/>
      <c r="I709" s="172"/>
      <c r="J709" s="172"/>
      <c r="K709" s="172"/>
      <c r="L709" s="172"/>
      <c r="M709" s="172"/>
      <c r="N709" s="172"/>
    </row>
    <row r="710" ht="13.65" customHeight="1">
      <c r="A710" s="166"/>
      <c r="B710" s="172"/>
      <c r="C710" s="172"/>
      <c r="D710" s="166"/>
      <c r="E710" s="172"/>
      <c r="F710" s="172"/>
      <c r="G710" s="172"/>
      <c r="H710" s="172"/>
      <c r="I710" s="172"/>
      <c r="J710" s="172"/>
      <c r="K710" s="172"/>
      <c r="L710" s="172"/>
      <c r="M710" s="172"/>
      <c r="N710" s="172"/>
    </row>
    <row r="711" ht="13.65" customHeight="1">
      <c r="A711" s="166"/>
      <c r="B711" s="172"/>
      <c r="C711" s="172"/>
      <c r="D711" s="166"/>
      <c r="E711" s="172"/>
      <c r="F711" s="172"/>
      <c r="G711" s="172"/>
      <c r="H711" s="172"/>
      <c r="I711" s="172"/>
      <c r="J711" s="172"/>
      <c r="K711" s="172"/>
      <c r="L711" s="172"/>
      <c r="M711" s="172"/>
      <c r="N711" s="172"/>
    </row>
    <row r="712" ht="13.65" customHeight="1">
      <c r="A712" s="166"/>
      <c r="B712" s="172"/>
      <c r="C712" s="172"/>
      <c r="D712" s="166"/>
      <c r="E712" s="172"/>
      <c r="F712" s="172"/>
      <c r="G712" s="172"/>
      <c r="H712" s="172"/>
      <c r="I712" s="172"/>
      <c r="J712" s="172"/>
      <c r="K712" s="172"/>
      <c r="L712" s="172"/>
      <c r="M712" s="172"/>
      <c r="N712" s="172"/>
    </row>
    <row r="713" ht="13.65" customHeight="1">
      <c r="A713" s="166"/>
      <c r="B713" s="172"/>
      <c r="C713" s="172"/>
      <c r="D713" s="166"/>
      <c r="E713" s="172"/>
      <c r="F713" s="172"/>
      <c r="G713" s="172"/>
      <c r="H713" s="172"/>
      <c r="I713" s="172"/>
      <c r="J713" s="172"/>
      <c r="K713" s="172"/>
      <c r="L713" s="172"/>
      <c r="M713" s="172"/>
      <c r="N713" s="172"/>
    </row>
    <row r="714" ht="13.65" customHeight="1">
      <c r="A714" s="166"/>
      <c r="B714" s="172"/>
      <c r="C714" s="172"/>
      <c r="D714" s="166"/>
      <c r="E714" s="172"/>
      <c r="F714" s="172"/>
      <c r="G714" s="172"/>
      <c r="H714" s="172"/>
      <c r="I714" s="172"/>
      <c r="J714" s="172"/>
      <c r="K714" s="172"/>
      <c r="L714" s="172"/>
      <c r="M714" s="172"/>
      <c r="N714" s="172"/>
    </row>
    <row r="715" ht="13.65" customHeight="1">
      <c r="A715" s="166"/>
      <c r="B715" s="172"/>
      <c r="C715" s="172"/>
      <c r="D715" s="166"/>
      <c r="E715" s="172"/>
      <c r="F715" s="172"/>
      <c r="G715" s="172"/>
      <c r="H715" s="172"/>
      <c r="I715" s="172"/>
      <c r="J715" s="172"/>
      <c r="K715" s="172"/>
      <c r="L715" s="172"/>
      <c r="M715" s="172"/>
      <c r="N715" s="172"/>
    </row>
    <row r="716" ht="13.65" customHeight="1">
      <c r="A716" s="166"/>
      <c r="B716" s="172"/>
      <c r="C716" s="172"/>
      <c r="D716" s="166"/>
      <c r="E716" s="172"/>
      <c r="F716" s="172"/>
      <c r="G716" s="172"/>
      <c r="H716" s="172"/>
      <c r="I716" s="172"/>
      <c r="J716" s="172"/>
      <c r="K716" s="172"/>
      <c r="L716" s="172"/>
      <c r="M716" s="172"/>
      <c r="N716" s="172"/>
    </row>
    <row r="717" ht="13.65" customHeight="1">
      <c r="A717" s="166"/>
      <c r="B717" s="172"/>
      <c r="C717" s="172"/>
      <c r="D717" s="166"/>
      <c r="E717" s="172"/>
      <c r="F717" s="172"/>
      <c r="G717" s="172"/>
      <c r="H717" s="172"/>
      <c r="I717" s="172"/>
      <c r="J717" s="172"/>
      <c r="K717" s="172"/>
      <c r="L717" s="172"/>
      <c r="M717" s="172"/>
      <c r="N717" s="172"/>
    </row>
    <row r="718" ht="13.65" customHeight="1">
      <c r="A718" s="166"/>
      <c r="B718" s="172"/>
      <c r="C718" s="172"/>
      <c r="D718" s="166"/>
      <c r="E718" s="172"/>
      <c r="F718" s="172"/>
      <c r="G718" s="172"/>
      <c r="H718" s="172"/>
      <c r="I718" s="172"/>
      <c r="J718" s="172"/>
      <c r="K718" s="172"/>
      <c r="L718" s="172"/>
      <c r="M718" s="172"/>
      <c r="N718" s="172"/>
    </row>
    <row r="719" ht="13.65" customHeight="1">
      <c r="A719" s="166"/>
      <c r="B719" s="172"/>
      <c r="C719" s="172"/>
      <c r="D719" s="166"/>
      <c r="E719" s="172"/>
      <c r="F719" s="172"/>
      <c r="G719" s="172"/>
      <c r="H719" s="172"/>
      <c r="I719" s="172"/>
      <c r="J719" s="172"/>
      <c r="K719" s="172"/>
      <c r="L719" s="172"/>
      <c r="M719" s="172"/>
      <c r="N719" s="172"/>
    </row>
    <row r="720" ht="13.65" customHeight="1">
      <c r="A720" s="166"/>
      <c r="B720" s="172"/>
      <c r="C720" s="172"/>
      <c r="D720" s="166"/>
      <c r="E720" s="172"/>
      <c r="F720" s="172"/>
      <c r="G720" s="172"/>
      <c r="H720" s="172"/>
      <c r="I720" s="172"/>
      <c r="J720" s="172"/>
      <c r="K720" s="172"/>
      <c r="L720" s="172"/>
      <c r="M720" s="172"/>
      <c r="N720" s="172"/>
    </row>
    <row r="721" ht="13.65" customHeight="1">
      <c r="A721" s="166"/>
      <c r="B721" s="172"/>
      <c r="C721" s="172"/>
      <c r="D721" s="166"/>
      <c r="E721" s="172"/>
      <c r="F721" s="172"/>
      <c r="G721" s="172"/>
      <c r="H721" s="172"/>
      <c r="I721" s="172"/>
      <c r="J721" s="172"/>
      <c r="K721" s="172"/>
      <c r="L721" s="172"/>
      <c r="M721" s="172"/>
      <c r="N721" s="172"/>
    </row>
    <row r="722" ht="13.65" customHeight="1">
      <c r="A722" s="166"/>
      <c r="B722" s="172"/>
      <c r="C722" s="172"/>
      <c r="D722" s="166"/>
      <c r="E722" s="172"/>
      <c r="F722" s="172"/>
      <c r="G722" s="172"/>
      <c r="H722" s="172"/>
      <c r="I722" s="172"/>
      <c r="J722" s="172"/>
      <c r="K722" s="172"/>
      <c r="L722" s="172"/>
      <c r="M722" s="172"/>
      <c r="N722" s="172"/>
    </row>
    <row r="723" ht="13.65" customHeight="1">
      <c r="A723" s="166"/>
      <c r="B723" s="172"/>
      <c r="C723" s="172"/>
      <c r="D723" s="166"/>
      <c r="E723" s="172"/>
      <c r="F723" s="172"/>
      <c r="G723" s="172"/>
      <c r="H723" s="172"/>
      <c r="I723" s="172"/>
      <c r="J723" s="172"/>
      <c r="K723" s="172"/>
      <c r="L723" s="172"/>
      <c r="M723" s="172"/>
      <c r="N723" s="172"/>
    </row>
    <row r="724" ht="13.65" customHeight="1">
      <c r="A724" s="166"/>
      <c r="B724" s="172"/>
      <c r="C724" s="172"/>
      <c r="D724" s="166"/>
      <c r="E724" s="172"/>
      <c r="F724" s="172"/>
      <c r="G724" s="172"/>
      <c r="H724" s="172"/>
      <c r="I724" s="172"/>
      <c r="J724" s="172"/>
      <c r="K724" s="172"/>
      <c r="L724" s="172"/>
      <c r="M724" s="172"/>
      <c r="N724" s="172"/>
    </row>
    <row r="725" ht="13.65" customHeight="1">
      <c r="A725" s="166"/>
      <c r="B725" s="172"/>
      <c r="C725" s="172"/>
      <c r="D725" s="166"/>
      <c r="E725" s="172"/>
      <c r="F725" s="172"/>
      <c r="G725" s="172"/>
      <c r="H725" s="172"/>
      <c r="I725" s="172"/>
      <c r="J725" s="172"/>
      <c r="K725" s="172"/>
      <c r="L725" s="172"/>
      <c r="M725" s="172"/>
      <c r="N725" s="172"/>
    </row>
    <row r="726" ht="13.65" customHeight="1">
      <c r="A726" s="166"/>
      <c r="B726" s="172"/>
      <c r="C726" s="172"/>
      <c r="D726" s="166"/>
      <c r="E726" s="172"/>
      <c r="F726" s="172"/>
      <c r="G726" s="172"/>
      <c r="H726" s="172"/>
      <c r="I726" s="172"/>
      <c r="J726" s="172"/>
      <c r="K726" s="172"/>
      <c r="L726" s="172"/>
      <c r="M726" s="172"/>
      <c r="N726" s="172"/>
    </row>
    <row r="727" ht="13.65" customHeight="1">
      <c r="A727" s="166"/>
      <c r="B727" s="172"/>
      <c r="C727" s="172"/>
      <c r="D727" s="166"/>
      <c r="E727" s="172"/>
      <c r="F727" s="172"/>
      <c r="G727" s="172"/>
      <c r="H727" s="172"/>
      <c r="I727" s="172"/>
      <c r="J727" s="172"/>
      <c r="K727" s="172"/>
      <c r="L727" s="172"/>
      <c r="M727" s="172"/>
      <c r="N727" s="172"/>
    </row>
    <row r="728" ht="13.65" customHeight="1">
      <c r="A728" s="166"/>
      <c r="B728" s="172"/>
      <c r="C728" s="172"/>
      <c r="D728" s="166"/>
      <c r="E728" s="172"/>
      <c r="F728" s="172"/>
      <c r="G728" s="172"/>
      <c r="H728" s="172"/>
      <c r="I728" s="172"/>
      <c r="J728" s="172"/>
      <c r="K728" s="172"/>
      <c r="L728" s="172"/>
      <c r="M728" s="172"/>
      <c r="N728" s="172"/>
    </row>
    <row r="729" ht="13.65" customHeight="1">
      <c r="A729" s="166"/>
      <c r="B729" s="172"/>
      <c r="C729" s="172"/>
      <c r="D729" s="166"/>
      <c r="E729" s="172"/>
      <c r="F729" s="172"/>
      <c r="G729" s="172"/>
      <c r="H729" s="172"/>
      <c r="I729" s="172"/>
      <c r="J729" s="172"/>
      <c r="K729" s="172"/>
      <c r="L729" s="172"/>
      <c r="M729" s="172"/>
      <c r="N729" s="172"/>
    </row>
    <row r="730" ht="13.65" customHeight="1">
      <c r="A730" s="166"/>
      <c r="B730" s="172"/>
      <c r="C730" s="172"/>
      <c r="D730" s="166"/>
      <c r="E730" s="172"/>
      <c r="F730" s="172"/>
      <c r="G730" s="172"/>
      <c r="H730" s="172"/>
      <c r="I730" s="172"/>
      <c r="J730" s="172"/>
      <c r="K730" s="172"/>
      <c r="L730" s="172"/>
      <c r="M730" s="172"/>
      <c r="N730" s="172"/>
    </row>
    <row r="731" ht="13.65" customHeight="1">
      <c r="A731" s="166"/>
      <c r="B731" s="172"/>
      <c r="C731" s="172"/>
      <c r="D731" s="166"/>
      <c r="E731" s="172"/>
      <c r="F731" s="172"/>
      <c r="G731" s="172"/>
      <c r="H731" s="172"/>
      <c r="I731" s="172"/>
      <c r="J731" s="172"/>
      <c r="K731" s="172"/>
      <c r="L731" s="172"/>
      <c r="M731" s="172"/>
      <c r="N731" s="172"/>
    </row>
    <row r="732" ht="13.65" customHeight="1">
      <c r="A732" s="166"/>
      <c r="B732" s="172"/>
      <c r="C732" s="172"/>
      <c r="D732" s="166"/>
      <c r="E732" s="172"/>
      <c r="F732" s="172"/>
      <c r="G732" s="172"/>
      <c r="H732" s="172"/>
      <c r="I732" s="172"/>
      <c r="J732" s="172"/>
      <c r="K732" s="172"/>
      <c r="L732" s="172"/>
      <c r="M732" s="172"/>
      <c r="N732" s="172"/>
    </row>
    <row r="733" ht="13.65" customHeight="1">
      <c r="A733" s="166"/>
      <c r="B733" s="172"/>
      <c r="C733" s="172"/>
      <c r="D733" s="166"/>
      <c r="E733" s="172"/>
      <c r="F733" s="172"/>
      <c r="G733" s="172"/>
      <c r="H733" s="172"/>
      <c r="I733" s="172"/>
      <c r="J733" s="172"/>
      <c r="K733" s="172"/>
      <c r="L733" s="172"/>
      <c r="M733" s="172"/>
      <c r="N733" s="172"/>
    </row>
    <row r="734" ht="13.65" customHeight="1">
      <c r="A734" s="166"/>
      <c r="B734" s="172"/>
      <c r="C734" s="172"/>
      <c r="D734" s="166"/>
      <c r="E734" s="172"/>
      <c r="F734" s="172"/>
      <c r="G734" s="172"/>
      <c r="H734" s="172"/>
      <c r="I734" s="172"/>
      <c r="J734" s="172"/>
      <c r="K734" s="172"/>
      <c r="L734" s="172"/>
      <c r="M734" s="172"/>
      <c r="N734" s="172"/>
    </row>
    <row r="735" ht="13.65" customHeight="1">
      <c r="A735" s="166"/>
      <c r="B735" s="172"/>
      <c r="C735" s="172"/>
      <c r="D735" s="166"/>
      <c r="E735" s="172"/>
      <c r="F735" s="172"/>
      <c r="G735" s="172"/>
      <c r="H735" s="172"/>
      <c r="I735" s="172"/>
      <c r="J735" s="172"/>
      <c r="K735" s="172"/>
      <c r="L735" s="172"/>
      <c r="M735" s="172"/>
      <c r="N735" s="172"/>
    </row>
    <row r="736" ht="13.65" customHeight="1">
      <c r="A736" s="166"/>
      <c r="B736" s="172"/>
      <c r="C736" s="172"/>
      <c r="D736" s="166"/>
      <c r="E736" s="172"/>
      <c r="F736" s="172"/>
      <c r="G736" s="172"/>
      <c r="H736" s="172"/>
      <c r="I736" s="172"/>
      <c r="J736" s="172"/>
      <c r="K736" s="172"/>
      <c r="L736" s="172"/>
      <c r="M736" s="172"/>
      <c r="N736" s="172"/>
    </row>
    <row r="737" ht="13.65" customHeight="1">
      <c r="A737" s="166"/>
      <c r="B737" s="172"/>
      <c r="C737" s="172"/>
      <c r="D737" s="166"/>
      <c r="E737" s="172"/>
      <c r="F737" s="172"/>
      <c r="G737" s="172"/>
      <c r="H737" s="172"/>
      <c r="I737" s="172"/>
      <c r="J737" s="172"/>
      <c r="K737" s="172"/>
      <c r="L737" s="172"/>
      <c r="M737" s="172"/>
      <c r="N737" s="172"/>
    </row>
    <row r="738" ht="13.65" customHeight="1">
      <c r="A738" s="166"/>
      <c r="B738" s="172"/>
      <c r="C738" s="172"/>
      <c r="D738" s="166"/>
      <c r="E738" s="172"/>
      <c r="F738" s="172"/>
      <c r="G738" s="172"/>
      <c r="H738" s="172"/>
      <c r="I738" s="172"/>
      <c r="J738" s="172"/>
      <c r="K738" s="172"/>
      <c r="L738" s="172"/>
      <c r="M738" s="172"/>
      <c r="N738" s="172"/>
    </row>
    <row r="739" ht="13.65" customHeight="1">
      <c r="A739" s="166"/>
      <c r="B739" s="172"/>
      <c r="C739" s="172"/>
      <c r="D739" s="166"/>
      <c r="E739" s="172"/>
      <c r="F739" s="172"/>
      <c r="G739" s="172"/>
      <c r="H739" s="172"/>
      <c r="I739" s="172"/>
      <c r="J739" s="172"/>
      <c r="K739" s="172"/>
      <c r="L739" s="172"/>
      <c r="M739" s="172"/>
      <c r="N739" s="172"/>
    </row>
    <row r="740" ht="13.65" customHeight="1">
      <c r="A740" s="166"/>
      <c r="B740" s="172"/>
      <c r="C740" s="172"/>
      <c r="D740" s="166"/>
      <c r="E740" s="172"/>
      <c r="F740" s="172"/>
      <c r="G740" s="172"/>
      <c r="H740" s="172"/>
      <c r="I740" s="172"/>
      <c r="J740" s="172"/>
      <c r="K740" s="172"/>
      <c r="L740" s="172"/>
      <c r="M740" s="172"/>
      <c r="N740" s="172"/>
    </row>
    <row r="741" ht="13.65" customHeight="1">
      <c r="A741" s="166"/>
      <c r="B741" s="172"/>
      <c r="C741" s="172"/>
      <c r="D741" s="166"/>
      <c r="E741" s="172"/>
      <c r="F741" s="172"/>
      <c r="G741" s="172"/>
      <c r="H741" s="172"/>
      <c r="I741" s="172"/>
      <c r="J741" s="172"/>
      <c r="K741" s="172"/>
      <c r="L741" s="172"/>
      <c r="M741" s="172"/>
      <c r="N741" s="172"/>
    </row>
    <row r="742" ht="13.65" customHeight="1">
      <c r="A742" s="166"/>
      <c r="B742" s="172"/>
      <c r="C742" s="172"/>
      <c r="D742" s="166"/>
      <c r="E742" s="172"/>
      <c r="F742" s="172"/>
      <c r="G742" s="172"/>
      <c r="H742" s="172"/>
      <c r="I742" s="172"/>
      <c r="J742" s="172"/>
      <c r="K742" s="172"/>
      <c r="L742" s="172"/>
      <c r="M742" s="172"/>
      <c r="N742" s="172"/>
    </row>
    <row r="743" ht="13.65" customHeight="1">
      <c r="A743" s="166"/>
      <c r="B743" s="172"/>
      <c r="C743" s="172"/>
      <c r="D743" s="166"/>
      <c r="E743" s="172"/>
      <c r="F743" s="172"/>
      <c r="G743" s="172"/>
      <c r="H743" s="172"/>
      <c r="I743" s="172"/>
      <c r="J743" s="172"/>
      <c r="K743" s="172"/>
      <c r="L743" s="172"/>
      <c r="M743" s="172"/>
      <c r="N743" s="172"/>
    </row>
    <row r="744" ht="13.65" customHeight="1">
      <c r="A744" s="166"/>
      <c r="B744" s="172"/>
      <c r="C744" s="172"/>
      <c r="D744" s="166"/>
      <c r="E744" s="172"/>
      <c r="F744" s="172"/>
      <c r="G744" s="172"/>
      <c r="H744" s="172"/>
      <c r="I744" s="172"/>
      <c r="J744" s="172"/>
      <c r="K744" s="172"/>
      <c r="L744" s="172"/>
      <c r="M744" s="172"/>
      <c r="N744" s="172"/>
    </row>
    <row r="745" ht="13.65" customHeight="1">
      <c r="A745" s="166"/>
      <c r="B745" s="172"/>
      <c r="C745" s="172"/>
      <c r="D745" s="166"/>
      <c r="E745" s="172"/>
      <c r="F745" s="172"/>
      <c r="G745" s="172"/>
      <c r="H745" s="172"/>
      <c r="I745" s="172"/>
      <c r="J745" s="172"/>
      <c r="K745" s="172"/>
      <c r="L745" s="172"/>
      <c r="M745" s="172"/>
      <c r="N745" s="172"/>
    </row>
    <row r="746" ht="13.65" customHeight="1">
      <c r="A746" s="166"/>
      <c r="B746" s="172"/>
      <c r="C746" s="172"/>
      <c r="D746" s="166"/>
      <c r="E746" s="172"/>
      <c r="F746" s="172"/>
      <c r="G746" s="172"/>
      <c r="H746" s="172"/>
      <c r="I746" s="172"/>
      <c r="J746" s="172"/>
      <c r="K746" s="172"/>
      <c r="L746" s="172"/>
      <c r="M746" s="172"/>
      <c r="N746" s="172"/>
    </row>
    <row r="747" ht="13.65" customHeight="1">
      <c r="A747" s="166"/>
      <c r="B747" s="172"/>
      <c r="C747" s="172"/>
      <c r="D747" s="166"/>
      <c r="E747" s="172"/>
      <c r="F747" s="172"/>
      <c r="G747" s="172"/>
      <c r="H747" s="172"/>
      <c r="I747" s="172"/>
      <c r="J747" s="172"/>
      <c r="K747" s="172"/>
      <c r="L747" s="172"/>
      <c r="M747" s="172"/>
      <c r="N747" s="172"/>
    </row>
    <row r="748" ht="13.65" customHeight="1">
      <c r="A748" s="166"/>
      <c r="B748" s="172"/>
      <c r="C748" s="172"/>
      <c r="D748" s="166"/>
      <c r="E748" s="172"/>
      <c r="F748" s="172"/>
      <c r="G748" s="172"/>
      <c r="H748" s="172"/>
      <c r="I748" s="172"/>
      <c r="J748" s="172"/>
      <c r="K748" s="172"/>
      <c r="L748" s="172"/>
      <c r="M748" s="172"/>
      <c r="N748" s="172"/>
    </row>
    <row r="749" ht="13.65" customHeight="1">
      <c r="A749" s="166"/>
      <c r="B749" s="172"/>
      <c r="C749" s="172"/>
      <c r="D749" s="166"/>
      <c r="E749" s="172"/>
      <c r="F749" s="172"/>
      <c r="G749" s="172"/>
      <c r="H749" s="172"/>
      <c r="I749" s="172"/>
      <c r="J749" s="172"/>
      <c r="K749" s="172"/>
      <c r="L749" s="172"/>
      <c r="M749" s="172"/>
      <c r="N749" s="172"/>
    </row>
    <row r="750" ht="13.65" customHeight="1">
      <c r="A750" s="166"/>
      <c r="B750" s="172"/>
      <c r="C750" s="172"/>
      <c r="D750" s="166"/>
      <c r="E750" s="172"/>
      <c r="F750" s="172"/>
      <c r="G750" s="172"/>
      <c r="H750" s="172"/>
      <c r="I750" s="172"/>
      <c r="J750" s="172"/>
      <c r="K750" s="172"/>
      <c r="L750" s="172"/>
      <c r="M750" s="172"/>
      <c r="N750" s="172"/>
    </row>
    <row r="751" ht="13.65" customHeight="1">
      <c r="A751" s="166"/>
      <c r="B751" s="172"/>
      <c r="C751" s="172"/>
      <c r="D751" s="166"/>
      <c r="E751" s="172"/>
      <c r="F751" s="172"/>
      <c r="G751" s="172"/>
      <c r="H751" s="172"/>
      <c r="I751" s="172"/>
      <c r="J751" s="172"/>
      <c r="K751" s="172"/>
      <c r="L751" s="172"/>
      <c r="M751" s="172"/>
      <c r="N751" s="172"/>
    </row>
    <row r="752" ht="13.65" customHeight="1">
      <c r="A752" s="166"/>
      <c r="B752" s="172"/>
      <c r="C752" s="172"/>
      <c r="D752" s="166"/>
      <c r="E752" s="172"/>
      <c r="F752" s="172"/>
      <c r="G752" s="172"/>
      <c r="H752" s="172"/>
      <c r="I752" s="172"/>
      <c r="J752" s="172"/>
      <c r="K752" s="172"/>
      <c r="L752" s="172"/>
      <c r="M752" s="172"/>
      <c r="N752" s="172"/>
    </row>
    <row r="753" ht="13.65" customHeight="1">
      <c r="A753" s="166"/>
      <c r="B753" s="172"/>
      <c r="C753" s="172"/>
      <c r="D753" s="166"/>
      <c r="E753" s="172"/>
      <c r="F753" s="172"/>
      <c r="G753" s="172"/>
      <c r="H753" s="172"/>
      <c r="I753" s="172"/>
      <c r="J753" s="172"/>
      <c r="K753" s="172"/>
      <c r="L753" s="172"/>
      <c r="M753" s="172"/>
      <c r="N753" s="172"/>
    </row>
    <row r="754" ht="13.65" customHeight="1">
      <c r="A754" s="166"/>
      <c r="B754" s="172"/>
      <c r="C754" s="172"/>
      <c r="D754" s="166"/>
      <c r="E754" s="172"/>
      <c r="F754" s="172"/>
      <c r="G754" s="172"/>
      <c r="H754" s="172"/>
      <c r="I754" s="172"/>
      <c r="J754" s="172"/>
      <c r="K754" s="172"/>
      <c r="L754" s="172"/>
      <c r="M754" s="172"/>
      <c r="N754" s="172"/>
    </row>
    <row r="755" ht="13.65" customHeight="1">
      <c r="A755" s="166"/>
      <c r="B755" s="172"/>
      <c r="C755" s="172"/>
      <c r="D755" s="166"/>
      <c r="E755" s="172"/>
      <c r="F755" s="172"/>
      <c r="G755" s="172"/>
      <c r="H755" s="172"/>
      <c r="I755" s="172"/>
      <c r="J755" s="172"/>
      <c r="K755" s="172"/>
      <c r="L755" s="172"/>
      <c r="M755" s="172"/>
      <c r="N755" s="172"/>
    </row>
    <row r="756" ht="13.65" customHeight="1">
      <c r="A756" s="166"/>
      <c r="B756" s="172"/>
      <c r="C756" s="172"/>
      <c r="D756" s="166"/>
      <c r="E756" s="172"/>
      <c r="F756" s="172"/>
      <c r="G756" s="172"/>
      <c r="H756" s="172"/>
      <c r="I756" s="172"/>
      <c r="J756" s="172"/>
      <c r="K756" s="172"/>
      <c r="L756" s="172"/>
      <c r="M756" s="172"/>
      <c r="N756" s="172"/>
    </row>
    <row r="757" ht="13.65" customHeight="1">
      <c r="A757" s="166"/>
      <c r="B757" s="172"/>
      <c r="C757" s="172"/>
      <c r="D757" s="166"/>
      <c r="E757" s="172"/>
      <c r="F757" s="172"/>
      <c r="G757" s="172"/>
      <c r="H757" s="172"/>
      <c r="I757" s="172"/>
      <c r="J757" s="172"/>
      <c r="K757" s="172"/>
      <c r="L757" s="172"/>
      <c r="M757" s="172"/>
      <c r="N757" s="172"/>
    </row>
    <row r="758" ht="13.65" customHeight="1">
      <c r="A758" s="166"/>
      <c r="B758" s="172"/>
      <c r="C758" s="172"/>
      <c r="D758" s="166"/>
      <c r="E758" s="172"/>
      <c r="F758" s="172"/>
      <c r="G758" s="172"/>
      <c r="H758" s="172"/>
      <c r="I758" s="172"/>
      <c r="J758" s="172"/>
      <c r="K758" s="172"/>
      <c r="L758" s="172"/>
      <c r="M758" s="172"/>
      <c r="N758" s="172"/>
    </row>
    <row r="759" ht="13.65" customHeight="1">
      <c r="A759" s="166"/>
      <c r="B759" s="172"/>
      <c r="C759" s="172"/>
      <c r="D759" s="166"/>
      <c r="E759" s="172"/>
      <c r="F759" s="172"/>
      <c r="G759" s="172"/>
      <c r="H759" s="172"/>
      <c r="I759" s="172"/>
      <c r="J759" s="172"/>
      <c r="K759" s="172"/>
      <c r="L759" s="172"/>
      <c r="M759" s="172"/>
      <c r="N759" s="172"/>
    </row>
    <row r="760" ht="13.65" customHeight="1">
      <c r="A760" s="166"/>
      <c r="B760" s="172"/>
      <c r="C760" s="172"/>
      <c r="D760" s="166"/>
      <c r="E760" s="172"/>
      <c r="F760" s="172"/>
      <c r="G760" s="172"/>
      <c r="H760" s="172"/>
      <c r="I760" s="172"/>
      <c r="J760" s="172"/>
      <c r="K760" s="172"/>
      <c r="L760" s="172"/>
      <c r="M760" s="172"/>
      <c r="N760" s="172"/>
    </row>
    <row r="761" ht="13.65" customHeight="1">
      <c r="A761" s="166"/>
      <c r="B761" s="172"/>
      <c r="C761" s="172"/>
      <c r="D761" s="166"/>
      <c r="E761" s="172"/>
      <c r="F761" s="172"/>
      <c r="G761" s="172"/>
      <c r="H761" s="172"/>
      <c r="I761" s="172"/>
      <c r="J761" s="172"/>
      <c r="K761" s="172"/>
      <c r="L761" s="172"/>
      <c r="M761" s="172"/>
      <c r="N761" s="172"/>
    </row>
    <row r="762" ht="13.65" customHeight="1">
      <c r="A762" s="166"/>
      <c r="B762" s="172"/>
      <c r="C762" s="172"/>
      <c r="D762" s="166"/>
      <c r="E762" s="172"/>
      <c r="F762" s="172"/>
      <c r="G762" s="172"/>
      <c r="H762" s="172"/>
      <c r="I762" s="172"/>
      <c r="J762" s="172"/>
      <c r="K762" s="172"/>
      <c r="L762" s="172"/>
      <c r="M762" s="172"/>
      <c r="N762" s="172"/>
    </row>
    <row r="763" ht="13.65" customHeight="1">
      <c r="A763" s="166"/>
      <c r="B763" s="172"/>
      <c r="C763" s="172"/>
      <c r="D763" s="166"/>
      <c r="E763" s="172"/>
      <c r="F763" s="172"/>
      <c r="G763" s="172"/>
      <c r="H763" s="172"/>
      <c r="I763" s="172"/>
      <c r="J763" s="172"/>
      <c r="K763" s="172"/>
      <c r="L763" s="172"/>
      <c r="M763" s="172"/>
      <c r="N763" s="172"/>
    </row>
    <row r="764" ht="13.65" customHeight="1">
      <c r="A764" s="166"/>
      <c r="B764" s="172"/>
      <c r="C764" s="172"/>
      <c r="D764" s="166"/>
      <c r="E764" s="172"/>
      <c r="F764" s="172"/>
      <c r="G764" s="172"/>
      <c r="H764" s="172"/>
      <c r="I764" s="172"/>
      <c r="J764" s="172"/>
      <c r="K764" s="172"/>
      <c r="L764" s="172"/>
      <c r="M764" s="172"/>
      <c r="N764" s="172"/>
    </row>
    <row r="765" ht="13.65" customHeight="1">
      <c r="A765" s="166"/>
      <c r="B765" s="172"/>
      <c r="C765" s="172"/>
      <c r="D765" s="166"/>
      <c r="E765" s="172"/>
      <c r="F765" s="172"/>
      <c r="G765" s="172"/>
      <c r="H765" s="172"/>
      <c r="I765" s="172"/>
      <c r="J765" s="172"/>
      <c r="K765" s="172"/>
      <c r="L765" s="172"/>
      <c r="M765" s="172"/>
      <c r="N765" s="172"/>
    </row>
    <row r="766" ht="13.65" customHeight="1">
      <c r="A766" s="166"/>
      <c r="B766" s="172"/>
      <c r="C766" s="172"/>
      <c r="D766" s="166"/>
      <c r="E766" s="172"/>
      <c r="F766" s="172"/>
      <c r="G766" s="172"/>
      <c r="H766" s="172"/>
      <c r="I766" s="172"/>
      <c r="J766" s="172"/>
      <c r="K766" s="172"/>
      <c r="L766" s="172"/>
      <c r="M766" s="172"/>
      <c r="N766" s="172"/>
    </row>
    <row r="767" ht="13.65" customHeight="1">
      <c r="A767" s="166"/>
      <c r="B767" s="172"/>
      <c r="C767" s="172"/>
      <c r="D767" s="166"/>
      <c r="E767" s="172"/>
      <c r="F767" s="172"/>
      <c r="G767" s="172"/>
      <c r="H767" s="172"/>
      <c r="I767" s="172"/>
      <c r="J767" s="172"/>
      <c r="K767" s="172"/>
      <c r="L767" s="172"/>
      <c r="M767" s="172"/>
      <c r="N767" s="172"/>
    </row>
    <row r="768" ht="13.65" customHeight="1">
      <c r="A768" s="166"/>
      <c r="B768" s="172"/>
      <c r="C768" s="172"/>
      <c r="D768" s="166"/>
      <c r="E768" s="172"/>
      <c r="F768" s="172"/>
      <c r="G768" s="172"/>
      <c r="H768" s="172"/>
      <c r="I768" s="172"/>
      <c r="J768" s="172"/>
      <c r="K768" s="172"/>
      <c r="L768" s="172"/>
      <c r="M768" s="172"/>
      <c r="N768" s="172"/>
    </row>
    <row r="769" ht="13.65" customHeight="1">
      <c r="A769" s="166"/>
      <c r="B769" s="172"/>
      <c r="C769" s="172"/>
      <c r="D769" s="166"/>
      <c r="E769" s="172"/>
      <c r="F769" s="172"/>
      <c r="G769" s="172"/>
      <c r="H769" s="172"/>
      <c r="I769" s="172"/>
      <c r="J769" s="172"/>
      <c r="K769" s="172"/>
      <c r="L769" s="172"/>
      <c r="M769" s="172"/>
      <c r="N769" s="172"/>
    </row>
    <row r="770" ht="13.65" customHeight="1">
      <c r="A770" s="166"/>
      <c r="B770" s="172"/>
      <c r="C770" s="172"/>
      <c r="D770" s="166"/>
      <c r="E770" s="172"/>
      <c r="F770" s="172"/>
      <c r="G770" s="172"/>
      <c r="H770" s="172"/>
      <c r="I770" s="172"/>
      <c r="J770" s="172"/>
      <c r="K770" s="172"/>
      <c r="L770" s="172"/>
      <c r="M770" s="172"/>
      <c r="N770" s="172"/>
    </row>
    <row r="771" ht="13.65" customHeight="1">
      <c r="A771" s="166"/>
      <c r="B771" s="172"/>
      <c r="C771" s="172"/>
      <c r="D771" s="166"/>
      <c r="E771" s="172"/>
      <c r="F771" s="172"/>
      <c r="G771" s="172"/>
      <c r="H771" s="172"/>
      <c r="I771" s="172"/>
      <c r="J771" s="172"/>
      <c r="K771" s="172"/>
      <c r="L771" s="172"/>
      <c r="M771" s="172"/>
      <c r="N771" s="172"/>
    </row>
    <row r="772" ht="13.65" customHeight="1">
      <c r="A772" s="166"/>
      <c r="B772" s="172"/>
      <c r="C772" s="172"/>
      <c r="D772" s="166"/>
      <c r="E772" s="172"/>
      <c r="F772" s="172"/>
      <c r="G772" s="172"/>
      <c r="H772" s="172"/>
      <c r="I772" s="172"/>
      <c r="J772" s="172"/>
      <c r="K772" s="172"/>
      <c r="L772" s="172"/>
      <c r="M772" s="172"/>
      <c r="N772" s="172"/>
    </row>
    <row r="773" ht="13.65" customHeight="1">
      <c r="A773" s="166"/>
      <c r="B773" s="172"/>
      <c r="C773" s="172"/>
      <c r="D773" s="166"/>
      <c r="E773" s="172"/>
      <c r="F773" s="172"/>
      <c r="G773" s="172"/>
      <c r="H773" s="172"/>
      <c r="I773" s="172"/>
      <c r="J773" s="172"/>
      <c r="K773" s="172"/>
      <c r="L773" s="172"/>
      <c r="M773" s="172"/>
      <c r="N773" s="172"/>
    </row>
    <row r="774" ht="13.65" customHeight="1">
      <c r="A774" s="166"/>
      <c r="B774" s="172"/>
      <c r="C774" s="172"/>
      <c r="D774" s="166"/>
      <c r="E774" s="172"/>
      <c r="F774" s="172"/>
      <c r="G774" s="172"/>
      <c r="H774" s="172"/>
      <c r="I774" s="172"/>
      <c r="J774" s="172"/>
      <c r="K774" s="172"/>
      <c r="L774" s="172"/>
      <c r="M774" s="172"/>
      <c r="N774" s="172"/>
    </row>
    <row r="775" ht="13.65" customHeight="1">
      <c r="A775" s="166"/>
      <c r="B775" s="172"/>
      <c r="C775" s="172"/>
      <c r="D775" s="166"/>
      <c r="E775" s="172"/>
      <c r="F775" s="172"/>
      <c r="G775" s="172"/>
      <c r="H775" s="172"/>
      <c r="I775" s="172"/>
      <c r="J775" s="172"/>
      <c r="K775" s="172"/>
      <c r="L775" s="172"/>
      <c r="M775" s="172"/>
      <c r="N775" s="172"/>
    </row>
    <row r="776" ht="13.65" customHeight="1">
      <c r="A776" s="166"/>
      <c r="B776" s="172"/>
      <c r="C776" s="172"/>
      <c r="D776" s="166"/>
      <c r="E776" s="172"/>
      <c r="F776" s="172"/>
      <c r="G776" s="172"/>
      <c r="H776" s="172"/>
      <c r="I776" s="172"/>
      <c r="J776" s="172"/>
      <c r="K776" s="172"/>
      <c r="L776" s="172"/>
      <c r="M776" s="172"/>
      <c r="N776" s="172"/>
    </row>
    <row r="777" ht="13.65" customHeight="1">
      <c r="A777" s="166"/>
      <c r="B777" s="172"/>
      <c r="C777" s="172"/>
      <c r="D777" s="166"/>
      <c r="E777" s="172"/>
      <c r="F777" s="172"/>
      <c r="G777" s="172"/>
      <c r="H777" s="172"/>
      <c r="I777" s="172"/>
      <c r="J777" s="172"/>
      <c r="K777" s="172"/>
      <c r="L777" s="172"/>
      <c r="M777" s="172"/>
      <c r="N777" s="172"/>
    </row>
    <row r="778" ht="13.65" customHeight="1">
      <c r="A778" s="166"/>
      <c r="B778" s="172"/>
      <c r="C778" s="172"/>
      <c r="D778" s="166"/>
      <c r="E778" s="172"/>
      <c r="F778" s="172"/>
      <c r="G778" s="172"/>
      <c r="H778" s="172"/>
      <c r="I778" s="172"/>
      <c r="J778" s="172"/>
      <c r="K778" s="172"/>
      <c r="L778" s="172"/>
      <c r="M778" s="172"/>
      <c r="N778" s="172"/>
    </row>
    <row r="779" ht="13.65" customHeight="1">
      <c r="A779" s="166"/>
      <c r="B779" s="172"/>
      <c r="C779" s="172"/>
      <c r="D779" s="166"/>
      <c r="E779" s="172"/>
      <c r="F779" s="172"/>
      <c r="G779" s="172"/>
      <c r="H779" s="172"/>
      <c r="I779" s="172"/>
      <c r="J779" s="172"/>
      <c r="K779" s="172"/>
      <c r="L779" s="172"/>
      <c r="M779" s="172"/>
      <c r="N779" s="172"/>
    </row>
    <row r="780" ht="13.65" customHeight="1">
      <c r="A780" s="166"/>
      <c r="B780" s="172"/>
      <c r="C780" s="172"/>
      <c r="D780" s="166"/>
      <c r="E780" s="172"/>
      <c r="F780" s="172"/>
      <c r="G780" s="172"/>
      <c r="H780" s="172"/>
      <c r="I780" s="172"/>
      <c r="J780" s="172"/>
      <c r="K780" s="172"/>
      <c r="L780" s="172"/>
      <c r="M780" s="172"/>
      <c r="N780" s="172"/>
    </row>
    <row r="781" ht="13.65" customHeight="1">
      <c r="A781" s="166"/>
      <c r="B781" s="172"/>
      <c r="C781" s="172"/>
      <c r="D781" s="166"/>
      <c r="E781" s="172"/>
      <c r="F781" s="172"/>
      <c r="G781" s="172"/>
      <c r="H781" s="172"/>
      <c r="I781" s="172"/>
      <c r="J781" s="172"/>
      <c r="K781" s="172"/>
      <c r="L781" s="172"/>
      <c r="M781" s="172"/>
      <c r="N781" s="172"/>
    </row>
    <row r="782" ht="13.65" customHeight="1">
      <c r="A782" s="166"/>
      <c r="B782" s="172"/>
      <c r="C782" s="172"/>
      <c r="D782" s="166"/>
      <c r="E782" s="172"/>
      <c r="F782" s="172"/>
      <c r="G782" s="172"/>
      <c r="H782" s="172"/>
      <c r="I782" s="172"/>
      <c r="J782" s="172"/>
      <c r="K782" s="172"/>
      <c r="L782" s="172"/>
      <c r="M782" s="172"/>
      <c r="N782" s="172"/>
    </row>
    <row r="783" ht="13.65" customHeight="1">
      <c r="A783" s="166"/>
      <c r="B783" s="172"/>
      <c r="C783" s="172"/>
      <c r="D783" s="166"/>
      <c r="E783" s="172"/>
      <c r="F783" s="172"/>
      <c r="G783" s="172"/>
      <c r="H783" s="172"/>
      <c r="I783" s="172"/>
      <c r="J783" s="172"/>
      <c r="K783" s="172"/>
      <c r="L783" s="172"/>
      <c r="M783" s="172"/>
      <c r="N783" s="172"/>
    </row>
    <row r="784" ht="13.65" customHeight="1">
      <c r="A784" s="166"/>
      <c r="B784" s="172"/>
      <c r="C784" s="172"/>
      <c r="D784" s="166"/>
      <c r="E784" s="172"/>
      <c r="F784" s="172"/>
      <c r="G784" s="172"/>
      <c r="H784" s="172"/>
      <c r="I784" s="172"/>
      <c r="J784" s="172"/>
      <c r="K784" s="172"/>
      <c r="L784" s="172"/>
      <c r="M784" s="172"/>
      <c r="N784" s="172"/>
    </row>
    <row r="785" ht="13.65" customHeight="1">
      <c r="A785" s="166"/>
      <c r="B785" s="172"/>
      <c r="C785" s="172"/>
      <c r="D785" s="166"/>
      <c r="E785" s="172"/>
      <c r="F785" s="172"/>
      <c r="G785" s="172"/>
      <c r="H785" s="172"/>
      <c r="I785" s="172"/>
      <c r="J785" s="172"/>
      <c r="K785" s="172"/>
      <c r="L785" s="172"/>
      <c r="M785" s="172"/>
      <c r="N785" s="172"/>
    </row>
    <row r="786" ht="13.65" customHeight="1">
      <c r="A786" s="166"/>
      <c r="B786" s="172"/>
      <c r="C786" s="172"/>
      <c r="D786" s="166"/>
      <c r="E786" s="172"/>
      <c r="F786" s="172"/>
      <c r="G786" s="172"/>
      <c r="H786" s="172"/>
      <c r="I786" s="172"/>
      <c r="J786" s="172"/>
      <c r="K786" s="172"/>
      <c r="L786" s="172"/>
      <c r="M786" s="172"/>
      <c r="N786" s="172"/>
    </row>
    <row r="787" ht="13.65" customHeight="1">
      <c r="A787" s="166"/>
      <c r="B787" s="172"/>
      <c r="C787" s="172"/>
      <c r="D787" s="166"/>
      <c r="E787" s="172"/>
      <c r="F787" s="172"/>
      <c r="G787" s="172"/>
      <c r="H787" s="172"/>
      <c r="I787" s="172"/>
      <c r="J787" s="172"/>
      <c r="K787" s="172"/>
      <c r="L787" s="172"/>
      <c r="M787" s="172"/>
      <c r="N787" s="172"/>
    </row>
    <row r="788" ht="13.65" customHeight="1">
      <c r="A788" s="166"/>
      <c r="B788" s="172"/>
      <c r="C788" s="172"/>
      <c r="D788" s="166"/>
      <c r="E788" s="172"/>
      <c r="F788" s="172"/>
      <c r="G788" s="172"/>
      <c r="H788" s="172"/>
      <c r="I788" s="172"/>
      <c r="J788" s="172"/>
      <c r="K788" s="172"/>
      <c r="L788" s="172"/>
      <c r="M788" s="172"/>
      <c r="N788" s="172"/>
    </row>
    <row r="789" ht="13.65" customHeight="1">
      <c r="A789" s="166"/>
      <c r="B789" s="172"/>
      <c r="C789" s="172"/>
      <c r="D789" s="166"/>
      <c r="E789" s="172"/>
      <c r="F789" s="172"/>
      <c r="G789" s="172"/>
      <c r="H789" s="172"/>
      <c r="I789" s="172"/>
      <c r="J789" s="172"/>
      <c r="K789" s="172"/>
      <c r="L789" s="172"/>
      <c r="M789" s="172"/>
      <c r="N789" s="172"/>
    </row>
    <row r="790" ht="13.65" customHeight="1">
      <c r="A790" s="166"/>
      <c r="B790" s="172"/>
      <c r="C790" s="172"/>
      <c r="D790" s="166"/>
      <c r="E790" s="172"/>
      <c r="F790" s="172"/>
      <c r="G790" s="172"/>
      <c r="H790" s="172"/>
      <c r="I790" s="172"/>
      <c r="J790" s="172"/>
      <c r="K790" s="172"/>
      <c r="L790" s="172"/>
      <c r="M790" s="172"/>
      <c r="N790" s="172"/>
    </row>
    <row r="791" ht="13.65" customHeight="1">
      <c r="A791" s="166"/>
      <c r="B791" s="172"/>
      <c r="C791" s="172"/>
      <c r="D791" s="166"/>
      <c r="E791" s="172"/>
      <c r="F791" s="172"/>
      <c r="G791" s="172"/>
      <c r="H791" s="172"/>
      <c r="I791" s="172"/>
      <c r="J791" s="172"/>
      <c r="K791" s="172"/>
      <c r="L791" s="172"/>
      <c r="M791" s="172"/>
      <c r="N791" s="172"/>
    </row>
    <row r="792" ht="13.65" customHeight="1">
      <c r="A792" s="166"/>
      <c r="B792" s="172"/>
      <c r="C792" s="172"/>
      <c r="D792" s="166"/>
      <c r="E792" s="172"/>
      <c r="F792" s="172"/>
      <c r="G792" s="172"/>
      <c r="H792" s="172"/>
      <c r="I792" s="172"/>
      <c r="J792" s="172"/>
      <c r="K792" s="172"/>
      <c r="L792" s="172"/>
      <c r="M792" s="172"/>
      <c r="N792" s="172"/>
    </row>
    <row r="793" ht="13.65" customHeight="1">
      <c r="A793" s="166"/>
      <c r="B793" s="172"/>
      <c r="C793" s="172"/>
      <c r="D793" s="166"/>
      <c r="E793" s="172"/>
      <c r="F793" s="172"/>
      <c r="G793" s="172"/>
      <c r="H793" s="172"/>
      <c r="I793" s="172"/>
      <c r="J793" s="172"/>
      <c r="K793" s="172"/>
      <c r="L793" s="172"/>
      <c r="M793" s="172"/>
      <c r="N793" s="172"/>
    </row>
    <row r="794" ht="13.65" customHeight="1">
      <c r="A794" s="166"/>
      <c r="B794" s="172"/>
      <c r="C794" s="172"/>
      <c r="D794" s="166"/>
      <c r="E794" s="172"/>
      <c r="F794" s="172"/>
      <c r="G794" s="172"/>
      <c r="H794" s="172"/>
      <c r="I794" s="172"/>
      <c r="J794" s="172"/>
      <c r="K794" s="172"/>
      <c r="L794" s="172"/>
      <c r="M794" s="172"/>
      <c r="N794" s="172"/>
    </row>
    <row r="795" ht="13.65" customHeight="1">
      <c r="A795" s="166"/>
      <c r="B795" s="172"/>
      <c r="C795" s="172"/>
      <c r="D795" s="166"/>
      <c r="E795" s="172"/>
      <c r="F795" s="172"/>
      <c r="G795" s="172"/>
      <c r="H795" s="172"/>
      <c r="I795" s="172"/>
      <c r="J795" s="172"/>
      <c r="K795" s="172"/>
      <c r="L795" s="172"/>
      <c r="M795" s="172"/>
      <c r="N795" s="172"/>
    </row>
    <row r="796" ht="13.65" customHeight="1">
      <c r="A796" s="166"/>
      <c r="B796" s="172"/>
      <c r="C796" s="172"/>
      <c r="D796" s="166"/>
      <c r="E796" s="172"/>
      <c r="F796" s="172"/>
      <c r="G796" s="172"/>
      <c r="H796" s="172"/>
      <c r="I796" s="172"/>
      <c r="J796" s="172"/>
      <c r="K796" s="172"/>
      <c r="L796" s="172"/>
      <c r="M796" s="172"/>
      <c r="N796" s="172"/>
    </row>
    <row r="797" ht="13.65" customHeight="1">
      <c r="A797" s="166"/>
      <c r="B797" s="172"/>
      <c r="C797" s="172"/>
      <c r="D797" s="166"/>
      <c r="E797" s="172"/>
      <c r="F797" s="172"/>
      <c r="G797" s="172"/>
      <c r="H797" s="172"/>
      <c r="I797" s="172"/>
      <c r="J797" s="172"/>
      <c r="K797" s="172"/>
      <c r="L797" s="172"/>
      <c r="M797" s="172"/>
      <c r="N797" s="172"/>
    </row>
    <row r="798" ht="13.65" customHeight="1">
      <c r="A798" s="166"/>
      <c r="B798" s="172"/>
      <c r="C798" s="172"/>
      <c r="D798" s="166"/>
      <c r="E798" s="172"/>
      <c r="F798" s="172"/>
      <c r="G798" s="172"/>
      <c r="H798" s="172"/>
      <c r="I798" s="172"/>
      <c r="J798" s="172"/>
      <c r="K798" s="172"/>
      <c r="L798" s="172"/>
      <c r="M798" s="172"/>
      <c r="N798" s="172"/>
    </row>
    <row r="799" ht="13.65" customHeight="1">
      <c r="A799" s="166"/>
      <c r="B799" s="172"/>
      <c r="C799" s="172"/>
      <c r="D799" s="166"/>
      <c r="E799" s="172"/>
      <c r="F799" s="172"/>
      <c r="G799" s="172"/>
      <c r="H799" s="172"/>
      <c r="I799" s="172"/>
      <c r="J799" s="172"/>
      <c r="K799" s="172"/>
      <c r="L799" s="172"/>
      <c r="M799" s="172"/>
      <c r="N799" s="172"/>
    </row>
    <row r="800" ht="13.65" customHeight="1">
      <c r="A800" s="166"/>
      <c r="B800" s="172"/>
      <c r="C800" s="172"/>
      <c r="D800" s="166"/>
      <c r="E800" s="172"/>
      <c r="F800" s="172"/>
      <c r="G800" s="172"/>
      <c r="H800" s="172"/>
      <c r="I800" s="172"/>
      <c r="J800" s="172"/>
      <c r="K800" s="172"/>
      <c r="L800" s="172"/>
      <c r="M800" s="172"/>
      <c r="N800" s="172"/>
    </row>
    <row r="801" ht="13.65" customHeight="1">
      <c r="A801" s="166"/>
      <c r="B801" s="172"/>
      <c r="C801" s="172"/>
      <c r="D801" s="166"/>
      <c r="E801" s="172"/>
      <c r="F801" s="172"/>
      <c r="G801" s="172"/>
      <c r="H801" s="172"/>
      <c r="I801" s="172"/>
      <c r="J801" s="172"/>
      <c r="K801" s="172"/>
      <c r="L801" s="172"/>
      <c r="M801" s="172"/>
      <c r="N801" s="172"/>
    </row>
    <row r="802" ht="13.65" customHeight="1">
      <c r="A802" s="166"/>
      <c r="B802" s="172"/>
      <c r="C802" s="172"/>
      <c r="D802" s="166"/>
      <c r="E802" s="172"/>
      <c r="F802" s="172"/>
      <c r="G802" s="172"/>
      <c r="H802" s="172"/>
      <c r="I802" s="172"/>
      <c r="J802" s="172"/>
      <c r="K802" s="172"/>
      <c r="L802" s="172"/>
      <c r="M802" s="172"/>
      <c r="N802" s="172"/>
    </row>
    <row r="803" ht="13.65" customHeight="1">
      <c r="A803" s="166"/>
      <c r="B803" s="172"/>
      <c r="C803" s="172"/>
      <c r="D803" s="166"/>
      <c r="E803" s="172"/>
      <c r="F803" s="172"/>
      <c r="G803" s="172"/>
      <c r="H803" s="172"/>
      <c r="I803" s="172"/>
      <c r="J803" s="172"/>
      <c r="K803" s="172"/>
      <c r="L803" s="172"/>
      <c r="M803" s="172"/>
      <c r="N803" s="172"/>
    </row>
    <row r="804" ht="13.65" customHeight="1">
      <c r="A804" s="166"/>
      <c r="B804" s="172"/>
      <c r="C804" s="172"/>
      <c r="D804" s="166"/>
      <c r="E804" s="172"/>
      <c r="F804" s="172"/>
      <c r="G804" s="172"/>
      <c r="H804" s="172"/>
      <c r="I804" s="172"/>
      <c r="J804" s="172"/>
      <c r="K804" s="172"/>
      <c r="L804" s="172"/>
      <c r="M804" s="172"/>
      <c r="N804" s="172"/>
    </row>
    <row r="805" ht="13.65" customHeight="1">
      <c r="A805" s="166"/>
      <c r="B805" s="172"/>
      <c r="C805" s="172"/>
      <c r="D805" s="166"/>
      <c r="E805" s="172"/>
      <c r="F805" s="172"/>
      <c r="G805" s="172"/>
      <c r="H805" s="172"/>
      <c r="I805" s="172"/>
      <c r="J805" s="172"/>
      <c r="K805" s="172"/>
      <c r="L805" s="172"/>
      <c r="M805" s="172"/>
      <c r="N805" s="172"/>
    </row>
    <row r="806" ht="13.65" customHeight="1">
      <c r="A806" s="166"/>
      <c r="B806" s="172"/>
      <c r="C806" s="172"/>
      <c r="D806" s="166"/>
      <c r="E806" s="172"/>
      <c r="F806" s="172"/>
      <c r="G806" s="172"/>
      <c r="H806" s="172"/>
      <c r="I806" s="172"/>
      <c r="J806" s="172"/>
      <c r="K806" s="172"/>
      <c r="L806" s="172"/>
      <c r="M806" s="172"/>
      <c r="N806" s="172"/>
    </row>
    <row r="807" ht="13.65" customHeight="1">
      <c r="A807" s="166"/>
      <c r="B807" s="172"/>
      <c r="C807" s="172"/>
      <c r="D807" s="166"/>
      <c r="E807" s="172"/>
      <c r="F807" s="172"/>
      <c r="G807" s="172"/>
      <c r="H807" s="172"/>
      <c r="I807" s="172"/>
      <c r="J807" s="172"/>
      <c r="K807" s="172"/>
      <c r="L807" s="172"/>
      <c r="M807" s="172"/>
      <c r="N807" s="172"/>
    </row>
    <row r="808" ht="13.65" customHeight="1">
      <c r="A808" s="166"/>
      <c r="B808" s="172"/>
      <c r="C808" s="172"/>
      <c r="D808" s="166"/>
      <c r="E808" s="172"/>
      <c r="F808" s="172"/>
      <c r="G808" s="172"/>
      <c r="H808" s="172"/>
      <c r="I808" s="172"/>
      <c r="J808" s="172"/>
      <c r="K808" s="172"/>
      <c r="L808" s="172"/>
      <c r="M808" s="172"/>
      <c r="N808" s="172"/>
    </row>
    <row r="809" ht="13.65" customHeight="1">
      <c r="A809" s="166"/>
      <c r="B809" s="172"/>
      <c r="C809" s="172"/>
      <c r="D809" s="166"/>
      <c r="E809" s="172"/>
      <c r="F809" s="172"/>
      <c r="G809" s="172"/>
      <c r="H809" s="172"/>
      <c r="I809" s="172"/>
      <c r="J809" s="172"/>
      <c r="K809" s="172"/>
      <c r="L809" s="172"/>
      <c r="M809" s="172"/>
      <c r="N809" s="172"/>
    </row>
    <row r="810" ht="13.65" customHeight="1">
      <c r="A810" s="166"/>
      <c r="B810" s="172"/>
      <c r="C810" s="172"/>
      <c r="D810" s="166"/>
      <c r="E810" s="172"/>
      <c r="F810" s="172"/>
      <c r="G810" s="172"/>
      <c r="H810" s="172"/>
      <c r="I810" s="172"/>
      <c r="J810" s="172"/>
      <c r="K810" s="172"/>
      <c r="L810" s="172"/>
      <c r="M810" s="172"/>
      <c r="N810" s="172"/>
    </row>
    <row r="811" ht="13.65" customHeight="1">
      <c r="A811" s="166"/>
      <c r="B811" s="172"/>
      <c r="C811" s="172"/>
      <c r="D811" s="166"/>
      <c r="E811" s="172"/>
      <c r="F811" s="172"/>
      <c r="G811" s="172"/>
      <c r="H811" s="172"/>
      <c r="I811" s="172"/>
      <c r="J811" s="172"/>
      <c r="K811" s="172"/>
      <c r="L811" s="172"/>
      <c r="M811" s="172"/>
      <c r="N811" s="172"/>
    </row>
    <row r="812" ht="13.65" customHeight="1">
      <c r="A812" s="166"/>
      <c r="B812" s="172"/>
      <c r="C812" s="172"/>
      <c r="D812" s="166"/>
      <c r="E812" s="172"/>
      <c r="F812" s="172"/>
      <c r="G812" s="172"/>
      <c r="H812" s="172"/>
      <c r="I812" s="172"/>
      <c r="J812" s="172"/>
      <c r="K812" s="172"/>
      <c r="L812" s="172"/>
      <c r="M812" s="172"/>
      <c r="N812" s="172"/>
    </row>
    <row r="813" ht="13.65" customHeight="1">
      <c r="A813" s="166"/>
      <c r="B813" s="172"/>
      <c r="C813" s="172"/>
      <c r="D813" s="166"/>
      <c r="E813" s="172"/>
      <c r="F813" s="172"/>
      <c r="G813" s="172"/>
      <c r="H813" s="172"/>
      <c r="I813" s="172"/>
      <c r="J813" s="172"/>
      <c r="K813" s="172"/>
      <c r="L813" s="172"/>
      <c r="M813" s="172"/>
      <c r="N813" s="172"/>
    </row>
    <row r="814" ht="13.65" customHeight="1">
      <c r="A814" s="166"/>
      <c r="B814" s="172"/>
      <c r="C814" s="172"/>
      <c r="D814" s="166"/>
      <c r="E814" s="172"/>
      <c r="F814" s="172"/>
      <c r="G814" s="172"/>
      <c r="H814" s="172"/>
      <c r="I814" s="172"/>
      <c r="J814" s="172"/>
      <c r="K814" s="172"/>
      <c r="L814" s="172"/>
      <c r="M814" s="172"/>
      <c r="N814" s="172"/>
    </row>
    <row r="815" ht="13.65" customHeight="1">
      <c r="A815" s="166"/>
      <c r="B815" s="172"/>
      <c r="C815" s="172"/>
      <c r="D815" s="166"/>
      <c r="E815" s="172"/>
      <c r="F815" s="172"/>
      <c r="G815" s="172"/>
      <c r="H815" s="172"/>
      <c r="I815" s="172"/>
      <c r="J815" s="172"/>
      <c r="K815" s="172"/>
      <c r="L815" s="172"/>
      <c r="M815" s="172"/>
      <c r="N815" s="172"/>
    </row>
    <row r="816" ht="13.65" customHeight="1">
      <c r="A816" s="166"/>
      <c r="B816" s="172"/>
      <c r="C816" s="172"/>
      <c r="D816" s="166"/>
      <c r="E816" s="172"/>
      <c r="F816" s="172"/>
      <c r="G816" s="172"/>
      <c r="H816" s="172"/>
      <c r="I816" s="172"/>
      <c r="J816" s="172"/>
      <c r="K816" s="172"/>
      <c r="L816" s="172"/>
      <c r="M816" s="172"/>
      <c r="N816" s="172"/>
    </row>
    <row r="817" ht="13.65" customHeight="1">
      <c r="A817" s="166"/>
      <c r="B817" s="172"/>
      <c r="C817" s="172"/>
      <c r="D817" s="166"/>
      <c r="E817" s="172"/>
      <c r="F817" s="172"/>
      <c r="G817" s="172"/>
      <c r="H817" s="172"/>
      <c r="I817" s="172"/>
      <c r="J817" s="172"/>
      <c r="K817" s="172"/>
      <c r="L817" s="172"/>
      <c r="M817" s="172"/>
      <c r="N817" s="172"/>
    </row>
    <row r="818" ht="13.65" customHeight="1">
      <c r="A818" s="166"/>
      <c r="B818" s="172"/>
      <c r="C818" s="172"/>
      <c r="D818" s="166"/>
      <c r="E818" s="172"/>
      <c r="F818" s="172"/>
      <c r="G818" s="172"/>
      <c r="H818" s="172"/>
      <c r="I818" s="172"/>
      <c r="J818" s="172"/>
      <c r="K818" s="172"/>
      <c r="L818" s="172"/>
      <c r="M818" s="172"/>
      <c r="N818" s="172"/>
    </row>
    <row r="819" ht="13.65" customHeight="1">
      <c r="A819" s="166"/>
      <c r="B819" s="172"/>
      <c r="C819" s="172"/>
      <c r="D819" s="166"/>
      <c r="E819" s="172"/>
      <c r="F819" s="172"/>
      <c r="G819" s="172"/>
      <c r="H819" s="172"/>
      <c r="I819" s="172"/>
      <c r="J819" s="172"/>
      <c r="K819" s="172"/>
      <c r="L819" s="172"/>
      <c r="M819" s="172"/>
      <c r="N819" s="172"/>
    </row>
    <row r="820" ht="13.65" customHeight="1">
      <c r="A820" s="166"/>
      <c r="B820" s="172"/>
      <c r="C820" s="172"/>
      <c r="D820" s="166"/>
      <c r="E820" s="172"/>
      <c r="F820" s="172"/>
      <c r="G820" s="172"/>
      <c r="H820" s="172"/>
      <c r="I820" s="172"/>
      <c r="J820" s="172"/>
      <c r="K820" s="172"/>
      <c r="L820" s="172"/>
      <c r="M820" s="172"/>
      <c r="N820" s="172"/>
    </row>
    <row r="821" ht="13.65" customHeight="1">
      <c r="A821" s="166"/>
      <c r="B821" s="172"/>
      <c r="C821" s="172"/>
      <c r="D821" s="166"/>
      <c r="E821" s="172"/>
      <c r="F821" s="172"/>
      <c r="G821" s="172"/>
      <c r="H821" s="172"/>
      <c r="I821" s="172"/>
      <c r="J821" s="172"/>
      <c r="K821" s="172"/>
      <c r="L821" s="172"/>
      <c r="M821" s="172"/>
      <c r="N821" s="172"/>
    </row>
    <row r="822" ht="13.65" customHeight="1">
      <c r="A822" s="166"/>
      <c r="B822" s="172"/>
      <c r="C822" s="172"/>
      <c r="D822" s="166"/>
      <c r="E822" s="172"/>
      <c r="F822" s="172"/>
      <c r="G822" s="172"/>
      <c r="H822" s="172"/>
      <c r="I822" s="172"/>
      <c r="J822" s="172"/>
      <c r="K822" s="172"/>
      <c r="L822" s="172"/>
      <c r="M822" s="172"/>
      <c r="N822" s="172"/>
    </row>
    <row r="823" ht="13.65" customHeight="1">
      <c r="A823" s="166"/>
      <c r="B823" s="172"/>
      <c r="C823" s="172"/>
      <c r="D823" s="166"/>
      <c r="E823" s="172"/>
      <c r="F823" s="172"/>
      <c r="G823" s="172"/>
      <c r="H823" s="172"/>
      <c r="I823" s="172"/>
      <c r="J823" s="172"/>
      <c r="K823" s="172"/>
      <c r="L823" s="172"/>
      <c r="M823" s="172"/>
      <c r="N823" s="172"/>
    </row>
    <row r="824" ht="13.65" customHeight="1">
      <c r="A824" s="166"/>
      <c r="B824" s="172"/>
      <c r="C824" s="172"/>
      <c r="D824" s="166"/>
      <c r="E824" s="172"/>
      <c r="F824" s="172"/>
      <c r="G824" s="172"/>
      <c r="H824" s="172"/>
      <c r="I824" s="172"/>
      <c r="J824" s="172"/>
      <c r="K824" s="172"/>
      <c r="L824" s="172"/>
      <c r="M824" s="172"/>
      <c r="N824" s="172"/>
    </row>
    <row r="825" ht="13.65" customHeight="1">
      <c r="A825" s="166"/>
      <c r="B825" s="172"/>
      <c r="C825" s="172"/>
      <c r="D825" s="166"/>
      <c r="E825" s="172"/>
      <c r="F825" s="172"/>
      <c r="G825" s="172"/>
      <c r="H825" s="172"/>
      <c r="I825" s="172"/>
      <c r="J825" s="172"/>
      <c r="K825" s="172"/>
      <c r="L825" s="172"/>
      <c r="M825" s="172"/>
      <c r="N825" s="172"/>
    </row>
    <row r="826" ht="13.65" customHeight="1">
      <c r="A826" s="166"/>
      <c r="B826" s="172"/>
      <c r="C826" s="172"/>
      <c r="D826" s="166"/>
      <c r="E826" s="172"/>
      <c r="F826" s="172"/>
      <c r="G826" s="172"/>
      <c r="H826" s="172"/>
      <c r="I826" s="172"/>
      <c r="J826" s="172"/>
      <c r="K826" s="172"/>
      <c r="L826" s="172"/>
      <c r="M826" s="172"/>
      <c r="N826" s="172"/>
    </row>
    <row r="827" ht="13.65" customHeight="1">
      <c r="A827" s="166"/>
      <c r="B827" s="172"/>
      <c r="C827" s="172"/>
      <c r="D827" s="166"/>
      <c r="E827" s="172"/>
      <c r="F827" s="172"/>
      <c r="G827" s="172"/>
      <c r="H827" s="172"/>
      <c r="I827" s="172"/>
      <c r="J827" s="172"/>
      <c r="K827" s="172"/>
      <c r="L827" s="172"/>
      <c r="M827" s="172"/>
      <c r="N827" s="172"/>
    </row>
    <row r="828" ht="13.65" customHeight="1">
      <c r="A828" s="166"/>
      <c r="B828" s="172"/>
      <c r="C828" s="172"/>
      <c r="D828" s="166"/>
      <c r="E828" s="172"/>
      <c r="F828" s="172"/>
      <c r="G828" s="172"/>
      <c r="H828" s="172"/>
      <c r="I828" s="172"/>
      <c r="J828" s="172"/>
      <c r="K828" s="172"/>
      <c r="L828" s="172"/>
      <c r="M828" s="172"/>
      <c r="N828" s="172"/>
    </row>
    <row r="829" ht="13.65" customHeight="1">
      <c r="A829" s="166"/>
      <c r="B829" s="172"/>
      <c r="C829" s="172"/>
      <c r="D829" s="166"/>
      <c r="E829" s="172"/>
      <c r="F829" s="172"/>
      <c r="G829" s="172"/>
      <c r="H829" s="172"/>
      <c r="I829" s="172"/>
      <c r="J829" s="172"/>
      <c r="K829" s="172"/>
      <c r="L829" s="172"/>
      <c r="M829" s="172"/>
      <c r="N829" s="172"/>
    </row>
    <row r="830" ht="13.65" customHeight="1">
      <c r="A830" s="166"/>
      <c r="B830" s="172"/>
      <c r="C830" s="172"/>
      <c r="D830" s="166"/>
      <c r="E830" s="172"/>
      <c r="F830" s="172"/>
      <c r="G830" s="172"/>
      <c r="H830" s="172"/>
      <c r="I830" s="172"/>
      <c r="J830" s="172"/>
      <c r="K830" s="172"/>
      <c r="L830" s="172"/>
      <c r="M830" s="172"/>
      <c r="N830" s="172"/>
    </row>
    <row r="831" ht="13.65" customHeight="1">
      <c r="A831" s="166"/>
      <c r="B831" s="172"/>
      <c r="C831" s="172"/>
      <c r="D831" s="166"/>
      <c r="E831" s="172"/>
      <c r="F831" s="172"/>
      <c r="G831" s="172"/>
      <c r="H831" s="172"/>
      <c r="I831" s="172"/>
      <c r="J831" s="172"/>
      <c r="K831" s="172"/>
      <c r="L831" s="172"/>
      <c r="M831" s="172"/>
      <c r="N831" s="172"/>
    </row>
    <row r="832" ht="13.65" customHeight="1">
      <c r="A832" s="166"/>
      <c r="B832" s="172"/>
      <c r="C832" s="172"/>
      <c r="D832" s="166"/>
      <c r="E832" s="172"/>
      <c r="F832" s="172"/>
      <c r="G832" s="172"/>
      <c r="H832" s="172"/>
      <c r="I832" s="172"/>
      <c r="J832" s="172"/>
      <c r="K832" s="172"/>
      <c r="L832" s="172"/>
      <c r="M832" s="172"/>
      <c r="N832" s="172"/>
    </row>
    <row r="833" ht="13.65" customHeight="1">
      <c r="A833" s="166"/>
      <c r="B833" s="172"/>
      <c r="C833" s="172"/>
      <c r="D833" s="166"/>
      <c r="E833" s="172"/>
      <c r="F833" s="172"/>
      <c r="G833" s="172"/>
      <c r="H833" s="172"/>
      <c r="I833" s="172"/>
      <c r="J833" s="172"/>
      <c r="K833" s="172"/>
      <c r="L833" s="172"/>
      <c r="M833" s="172"/>
      <c r="N833" s="172"/>
    </row>
    <row r="834" ht="13.65" customHeight="1">
      <c r="A834" s="166"/>
      <c r="B834" s="172"/>
      <c r="C834" s="172"/>
      <c r="D834" s="166"/>
      <c r="E834" s="172"/>
      <c r="F834" s="172"/>
      <c r="G834" s="172"/>
      <c r="H834" s="172"/>
      <c r="I834" s="172"/>
      <c r="J834" s="172"/>
      <c r="K834" s="172"/>
      <c r="L834" s="172"/>
      <c r="M834" s="172"/>
      <c r="N834" s="172"/>
    </row>
    <row r="835" ht="13.65" customHeight="1">
      <c r="A835" s="166"/>
      <c r="B835" s="172"/>
      <c r="C835" s="172"/>
      <c r="D835" s="166"/>
      <c r="E835" s="172"/>
      <c r="F835" s="172"/>
      <c r="G835" s="172"/>
      <c r="H835" s="172"/>
      <c r="I835" s="172"/>
      <c r="J835" s="172"/>
      <c r="K835" s="172"/>
      <c r="L835" s="172"/>
      <c r="M835" s="172"/>
      <c r="N835" s="172"/>
    </row>
    <row r="836" ht="13.65" customHeight="1">
      <c r="A836" s="166"/>
      <c r="B836" s="172"/>
      <c r="C836" s="172"/>
      <c r="D836" s="166"/>
      <c r="E836" s="172"/>
      <c r="F836" s="172"/>
      <c r="G836" s="172"/>
      <c r="H836" s="172"/>
      <c r="I836" s="172"/>
      <c r="J836" s="172"/>
      <c r="K836" s="172"/>
      <c r="L836" s="172"/>
      <c r="M836" s="172"/>
      <c r="N836" s="172"/>
    </row>
    <row r="837" ht="13.65" customHeight="1">
      <c r="A837" s="166"/>
      <c r="B837" s="172"/>
      <c r="C837" s="172"/>
      <c r="D837" s="166"/>
      <c r="E837" s="172"/>
      <c r="F837" s="172"/>
      <c r="G837" s="172"/>
      <c r="H837" s="172"/>
      <c r="I837" s="172"/>
      <c r="J837" s="172"/>
      <c r="K837" s="172"/>
      <c r="L837" s="172"/>
      <c r="M837" s="172"/>
      <c r="N837" s="172"/>
    </row>
    <row r="838" ht="13.65" customHeight="1">
      <c r="A838" s="166"/>
      <c r="B838" s="172"/>
      <c r="C838" s="172"/>
      <c r="D838" s="166"/>
      <c r="E838" s="172"/>
      <c r="F838" s="172"/>
      <c r="G838" s="172"/>
      <c r="H838" s="172"/>
      <c r="I838" s="172"/>
      <c r="J838" s="172"/>
      <c r="K838" s="172"/>
      <c r="L838" s="172"/>
      <c r="M838" s="172"/>
      <c r="N838" s="172"/>
    </row>
    <row r="839" ht="13.65" customHeight="1">
      <c r="A839" s="166"/>
      <c r="B839" s="172"/>
      <c r="C839" s="172"/>
      <c r="D839" s="166"/>
      <c r="E839" s="172"/>
      <c r="F839" s="172"/>
      <c r="G839" s="172"/>
      <c r="H839" s="172"/>
      <c r="I839" s="172"/>
      <c r="J839" s="172"/>
      <c r="K839" s="172"/>
      <c r="L839" s="172"/>
      <c r="M839" s="172"/>
      <c r="N839" s="172"/>
    </row>
    <row r="840" ht="13.65" customHeight="1">
      <c r="A840" s="166"/>
      <c r="B840" s="172"/>
      <c r="C840" s="172"/>
      <c r="D840" s="166"/>
      <c r="E840" s="172"/>
      <c r="F840" s="172"/>
      <c r="G840" s="172"/>
      <c r="H840" s="172"/>
      <c r="I840" s="172"/>
      <c r="J840" s="172"/>
      <c r="K840" s="172"/>
      <c r="L840" s="172"/>
      <c r="M840" s="172"/>
      <c r="N840" s="172"/>
    </row>
    <row r="841" ht="13.65" customHeight="1">
      <c r="A841" s="166"/>
      <c r="B841" s="172"/>
      <c r="C841" s="172"/>
      <c r="D841" s="166"/>
      <c r="E841" s="172"/>
      <c r="F841" s="172"/>
      <c r="G841" s="172"/>
      <c r="H841" s="172"/>
      <c r="I841" s="172"/>
      <c r="J841" s="172"/>
      <c r="K841" s="172"/>
      <c r="L841" s="172"/>
      <c r="M841" s="172"/>
      <c r="N841" s="172"/>
    </row>
    <row r="842" ht="13.65" customHeight="1">
      <c r="A842" s="166"/>
      <c r="B842" s="172"/>
      <c r="C842" s="172"/>
      <c r="D842" s="166"/>
      <c r="E842" s="172"/>
      <c r="F842" s="172"/>
      <c r="G842" s="172"/>
      <c r="H842" s="172"/>
      <c r="I842" s="172"/>
      <c r="J842" s="172"/>
      <c r="K842" s="172"/>
      <c r="L842" s="172"/>
      <c r="M842" s="172"/>
      <c r="N842" s="172"/>
    </row>
    <row r="843" ht="13.65" customHeight="1">
      <c r="A843" s="166"/>
      <c r="B843" s="172"/>
      <c r="C843" s="172"/>
      <c r="D843" s="166"/>
      <c r="E843" s="172"/>
      <c r="F843" s="172"/>
      <c r="G843" s="172"/>
      <c r="H843" s="172"/>
      <c r="I843" s="172"/>
      <c r="J843" s="172"/>
      <c r="K843" s="172"/>
      <c r="L843" s="172"/>
      <c r="M843" s="172"/>
      <c r="N843" s="172"/>
    </row>
    <row r="844" ht="13.65" customHeight="1">
      <c r="A844" s="166"/>
      <c r="B844" s="172"/>
      <c r="C844" s="172"/>
      <c r="D844" s="166"/>
      <c r="E844" s="172"/>
      <c r="F844" s="172"/>
      <c r="G844" s="172"/>
      <c r="H844" s="172"/>
      <c r="I844" s="172"/>
      <c r="J844" s="172"/>
      <c r="K844" s="172"/>
      <c r="L844" s="172"/>
      <c r="M844" s="172"/>
      <c r="N844" s="172"/>
    </row>
    <row r="845" ht="13.65" customHeight="1">
      <c r="A845" s="166"/>
      <c r="B845" s="172"/>
      <c r="C845" s="172"/>
      <c r="D845" s="166"/>
      <c r="E845" s="172"/>
      <c r="F845" s="172"/>
      <c r="G845" s="172"/>
      <c r="H845" s="172"/>
      <c r="I845" s="172"/>
      <c r="J845" s="172"/>
      <c r="K845" s="172"/>
      <c r="L845" s="172"/>
      <c r="M845" s="172"/>
      <c r="N845" s="172"/>
    </row>
    <row r="846" ht="13.65" customHeight="1">
      <c r="A846" s="166"/>
      <c r="B846" s="172"/>
      <c r="C846" s="172"/>
      <c r="D846" s="166"/>
      <c r="E846" s="172"/>
      <c r="F846" s="172"/>
      <c r="G846" s="172"/>
      <c r="H846" s="172"/>
      <c r="I846" s="172"/>
      <c r="J846" s="172"/>
      <c r="K846" s="172"/>
      <c r="L846" s="172"/>
      <c r="M846" s="172"/>
      <c r="N846" s="172"/>
    </row>
    <row r="847" ht="13.65" customHeight="1">
      <c r="A847" s="166"/>
      <c r="B847" s="172"/>
      <c r="C847" s="172"/>
      <c r="D847" s="166"/>
      <c r="E847" s="172"/>
      <c r="F847" s="172"/>
      <c r="G847" s="172"/>
      <c r="H847" s="172"/>
      <c r="I847" s="172"/>
      <c r="J847" s="172"/>
      <c r="K847" s="172"/>
      <c r="L847" s="172"/>
      <c r="M847" s="172"/>
      <c r="N847" s="172"/>
    </row>
    <row r="848" ht="13.65" customHeight="1">
      <c r="A848" s="166"/>
      <c r="B848" s="172"/>
      <c r="C848" s="172"/>
      <c r="D848" s="166"/>
      <c r="E848" s="172"/>
      <c r="F848" s="172"/>
      <c r="G848" s="172"/>
      <c r="H848" s="172"/>
      <c r="I848" s="172"/>
      <c r="J848" s="172"/>
      <c r="K848" s="172"/>
      <c r="L848" s="172"/>
      <c r="M848" s="172"/>
      <c r="N848" s="172"/>
    </row>
    <row r="849" ht="13.65" customHeight="1">
      <c r="A849" s="166"/>
      <c r="B849" s="172"/>
      <c r="C849" s="172"/>
      <c r="D849" s="166"/>
      <c r="E849" s="172"/>
      <c r="F849" s="172"/>
      <c r="G849" s="172"/>
      <c r="H849" s="172"/>
      <c r="I849" s="172"/>
      <c r="J849" s="172"/>
      <c r="K849" s="172"/>
      <c r="L849" s="172"/>
      <c r="M849" s="172"/>
      <c r="N849" s="172"/>
    </row>
    <row r="850" ht="13.65" customHeight="1">
      <c r="A850" s="166"/>
      <c r="B850" s="172"/>
      <c r="C850" s="172"/>
      <c r="D850" s="166"/>
      <c r="E850" s="172"/>
      <c r="F850" s="172"/>
      <c r="G850" s="172"/>
      <c r="H850" s="172"/>
      <c r="I850" s="172"/>
      <c r="J850" s="172"/>
      <c r="K850" s="172"/>
      <c r="L850" s="172"/>
      <c r="M850" s="172"/>
      <c r="N850" s="172"/>
    </row>
    <row r="851" ht="13.65" customHeight="1">
      <c r="A851" s="166"/>
      <c r="B851" s="172"/>
      <c r="C851" s="172"/>
      <c r="D851" s="166"/>
      <c r="E851" s="172"/>
      <c r="F851" s="172"/>
      <c r="G851" s="172"/>
      <c r="H851" s="172"/>
      <c r="I851" s="172"/>
      <c r="J851" s="172"/>
      <c r="K851" s="172"/>
      <c r="L851" s="172"/>
      <c r="M851" s="172"/>
      <c r="N851" s="172"/>
    </row>
    <row r="852" ht="13.65" customHeight="1">
      <c r="A852" s="166"/>
      <c r="B852" s="172"/>
      <c r="C852" s="172"/>
      <c r="D852" s="166"/>
      <c r="E852" s="172"/>
      <c r="F852" s="172"/>
      <c r="G852" s="172"/>
      <c r="H852" s="172"/>
      <c r="I852" s="172"/>
      <c r="J852" s="172"/>
      <c r="K852" s="172"/>
      <c r="L852" s="172"/>
      <c r="M852" s="172"/>
      <c r="N852" s="172"/>
    </row>
    <row r="853" ht="13.65" customHeight="1">
      <c r="A853" s="166"/>
      <c r="B853" s="172"/>
      <c r="C853" s="172"/>
      <c r="D853" s="166"/>
      <c r="E853" s="172"/>
      <c r="F853" s="172"/>
      <c r="G853" s="172"/>
      <c r="H853" s="172"/>
      <c r="I853" s="172"/>
      <c r="J853" s="172"/>
      <c r="K853" s="172"/>
      <c r="L853" s="172"/>
      <c r="M853" s="172"/>
      <c r="N853" s="172"/>
    </row>
    <row r="854" ht="13.65" customHeight="1">
      <c r="A854" s="166"/>
      <c r="B854" s="172"/>
      <c r="C854" s="172"/>
      <c r="D854" s="166"/>
      <c r="E854" s="172"/>
      <c r="F854" s="172"/>
      <c r="G854" s="172"/>
      <c r="H854" s="172"/>
      <c r="I854" s="172"/>
      <c r="J854" s="172"/>
      <c r="K854" s="172"/>
      <c r="L854" s="172"/>
      <c r="M854" s="172"/>
      <c r="N854" s="172"/>
    </row>
    <row r="855" ht="13.65" customHeight="1">
      <c r="A855" s="166"/>
      <c r="B855" s="172"/>
      <c r="C855" s="172"/>
      <c r="D855" s="166"/>
      <c r="E855" s="172"/>
      <c r="F855" s="172"/>
      <c r="G855" s="172"/>
      <c r="H855" s="172"/>
      <c r="I855" s="172"/>
      <c r="J855" s="172"/>
      <c r="K855" s="172"/>
      <c r="L855" s="172"/>
      <c r="M855" s="172"/>
      <c r="N855" s="172"/>
    </row>
    <row r="856" ht="13.65" customHeight="1">
      <c r="A856" s="166"/>
      <c r="B856" s="172"/>
      <c r="C856" s="172"/>
      <c r="D856" s="166"/>
      <c r="E856" s="172"/>
      <c r="F856" s="172"/>
      <c r="G856" s="172"/>
      <c r="H856" s="172"/>
      <c r="I856" s="172"/>
      <c r="J856" s="172"/>
      <c r="K856" s="172"/>
      <c r="L856" s="172"/>
      <c r="M856" s="172"/>
      <c r="N856" s="172"/>
    </row>
    <row r="857" ht="13.65" customHeight="1">
      <c r="A857" s="166"/>
      <c r="B857" s="172"/>
      <c r="C857" s="172"/>
      <c r="D857" s="166"/>
      <c r="E857" s="172"/>
      <c r="F857" s="172"/>
      <c r="G857" s="172"/>
      <c r="H857" s="172"/>
      <c r="I857" s="172"/>
      <c r="J857" s="172"/>
      <c r="K857" s="172"/>
      <c r="L857" s="172"/>
      <c r="M857" s="172"/>
      <c r="N857" s="172"/>
    </row>
    <row r="858" ht="13.65" customHeight="1">
      <c r="A858" s="166"/>
      <c r="B858" s="172"/>
      <c r="C858" s="172"/>
      <c r="D858" s="166"/>
      <c r="E858" s="172"/>
      <c r="F858" s="172"/>
      <c r="G858" s="172"/>
      <c r="H858" s="172"/>
      <c r="I858" s="172"/>
      <c r="J858" s="172"/>
      <c r="K858" s="172"/>
      <c r="L858" s="172"/>
      <c r="M858" s="172"/>
      <c r="N858" s="172"/>
    </row>
    <row r="859" ht="13.65" customHeight="1">
      <c r="A859" s="166"/>
      <c r="B859" s="172"/>
      <c r="C859" s="172"/>
      <c r="D859" s="166"/>
      <c r="E859" s="172"/>
      <c r="F859" s="172"/>
      <c r="G859" s="172"/>
      <c r="H859" s="172"/>
      <c r="I859" s="172"/>
      <c r="J859" s="172"/>
      <c r="K859" s="172"/>
      <c r="L859" s="172"/>
      <c r="M859" s="172"/>
      <c r="N859" s="172"/>
    </row>
    <row r="860" ht="13.65" customHeight="1">
      <c r="A860" s="166"/>
      <c r="B860" s="172"/>
      <c r="C860" s="172"/>
      <c r="D860" s="166"/>
      <c r="E860" s="172"/>
      <c r="F860" s="172"/>
      <c r="G860" s="172"/>
      <c r="H860" s="172"/>
      <c r="I860" s="172"/>
      <c r="J860" s="172"/>
      <c r="K860" s="172"/>
      <c r="L860" s="172"/>
      <c r="M860" s="172"/>
      <c r="N860" s="172"/>
    </row>
    <row r="861" ht="13.65" customHeight="1">
      <c r="A861" s="166"/>
      <c r="B861" s="172"/>
      <c r="C861" s="172"/>
      <c r="D861" s="166"/>
      <c r="E861" s="172"/>
      <c r="F861" s="172"/>
      <c r="G861" s="172"/>
      <c r="H861" s="172"/>
      <c r="I861" s="172"/>
      <c r="J861" s="172"/>
      <c r="K861" s="172"/>
      <c r="L861" s="172"/>
      <c r="M861" s="172"/>
      <c r="N861" s="172"/>
    </row>
    <row r="862" ht="13.65" customHeight="1">
      <c r="A862" s="166"/>
      <c r="B862" s="172"/>
      <c r="C862" s="172"/>
      <c r="D862" s="166"/>
      <c r="E862" s="172"/>
      <c r="F862" s="172"/>
      <c r="G862" s="172"/>
      <c r="H862" s="172"/>
      <c r="I862" s="172"/>
      <c r="J862" s="172"/>
      <c r="K862" s="172"/>
      <c r="L862" s="172"/>
      <c r="M862" s="172"/>
      <c r="N862" s="172"/>
    </row>
    <row r="863" ht="13.65" customHeight="1">
      <c r="A863" s="166"/>
      <c r="B863" s="172"/>
      <c r="C863" s="172"/>
      <c r="D863" s="166"/>
      <c r="E863" s="172"/>
      <c r="F863" s="172"/>
      <c r="G863" s="172"/>
      <c r="H863" s="172"/>
      <c r="I863" s="172"/>
      <c r="J863" s="172"/>
      <c r="K863" s="172"/>
      <c r="L863" s="172"/>
      <c r="M863" s="172"/>
      <c r="N863" s="172"/>
    </row>
    <row r="864" ht="13.65" customHeight="1">
      <c r="A864" s="166"/>
      <c r="B864" s="172"/>
      <c r="C864" s="172"/>
      <c r="D864" s="166"/>
      <c r="E864" s="172"/>
      <c r="F864" s="172"/>
      <c r="G864" s="172"/>
      <c r="H864" s="172"/>
      <c r="I864" s="172"/>
      <c r="J864" s="172"/>
      <c r="K864" s="172"/>
      <c r="L864" s="172"/>
      <c r="M864" s="172"/>
      <c r="N864" s="172"/>
    </row>
    <row r="865" ht="13.65" customHeight="1">
      <c r="A865" s="166"/>
      <c r="B865" s="172"/>
      <c r="C865" s="172"/>
      <c r="D865" s="166"/>
      <c r="E865" s="172"/>
      <c r="F865" s="172"/>
      <c r="G865" s="172"/>
      <c r="H865" s="172"/>
      <c r="I865" s="172"/>
      <c r="J865" s="172"/>
      <c r="K865" s="172"/>
      <c r="L865" s="172"/>
      <c r="M865" s="172"/>
      <c r="N865" s="172"/>
    </row>
    <row r="866" ht="13.65" customHeight="1">
      <c r="A866" s="166"/>
      <c r="B866" s="172"/>
      <c r="C866" s="172"/>
      <c r="D866" s="166"/>
      <c r="E866" s="172"/>
      <c r="F866" s="172"/>
      <c r="G866" s="172"/>
      <c r="H866" s="172"/>
      <c r="I866" s="172"/>
      <c r="J866" s="172"/>
      <c r="K866" s="172"/>
      <c r="L866" s="172"/>
      <c r="M866" s="172"/>
      <c r="N866" s="172"/>
    </row>
    <row r="867" ht="13.65" customHeight="1">
      <c r="A867" s="166"/>
      <c r="B867" s="172"/>
      <c r="C867" s="172"/>
      <c r="D867" s="166"/>
      <c r="E867" s="172"/>
      <c r="F867" s="172"/>
      <c r="G867" s="172"/>
      <c r="H867" s="172"/>
      <c r="I867" s="172"/>
      <c r="J867" s="172"/>
      <c r="K867" s="172"/>
      <c r="L867" s="172"/>
      <c r="M867" s="172"/>
      <c r="N867" s="172"/>
    </row>
    <row r="868" ht="13.65" customHeight="1">
      <c r="A868" s="166"/>
      <c r="B868" s="172"/>
      <c r="C868" s="172"/>
      <c r="D868" s="166"/>
      <c r="E868" s="172"/>
      <c r="F868" s="172"/>
      <c r="G868" s="172"/>
      <c r="H868" s="172"/>
      <c r="I868" s="172"/>
      <c r="J868" s="172"/>
      <c r="K868" s="172"/>
      <c r="L868" s="172"/>
      <c r="M868" s="172"/>
      <c r="N868" s="172"/>
    </row>
    <row r="869" ht="13.65" customHeight="1">
      <c r="A869" s="166"/>
      <c r="B869" s="172"/>
      <c r="C869" s="172"/>
      <c r="D869" s="166"/>
      <c r="E869" s="172"/>
      <c r="F869" s="172"/>
      <c r="G869" s="172"/>
      <c r="H869" s="172"/>
      <c r="I869" s="172"/>
      <c r="J869" s="172"/>
      <c r="K869" s="172"/>
      <c r="L869" s="172"/>
      <c r="M869" s="172"/>
      <c r="N869" s="172"/>
    </row>
    <row r="870" ht="13.65" customHeight="1">
      <c r="A870" s="166"/>
      <c r="B870" s="172"/>
      <c r="C870" s="172"/>
      <c r="D870" s="166"/>
      <c r="E870" s="172"/>
      <c r="F870" s="172"/>
      <c r="G870" s="172"/>
      <c r="H870" s="172"/>
      <c r="I870" s="172"/>
      <c r="J870" s="172"/>
      <c r="K870" s="172"/>
      <c r="L870" s="172"/>
      <c r="M870" s="172"/>
      <c r="N870" s="172"/>
    </row>
    <row r="871" ht="13.65" customHeight="1">
      <c r="A871" s="166"/>
      <c r="B871" s="172"/>
      <c r="C871" s="172"/>
      <c r="D871" s="166"/>
      <c r="E871" s="172"/>
      <c r="F871" s="172"/>
      <c r="G871" s="172"/>
      <c r="H871" s="172"/>
      <c r="I871" s="172"/>
      <c r="J871" s="172"/>
      <c r="K871" s="172"/>
      <c r="L871" s="172"/>
      <c r="M871" s="172"/>
      <c r="N871" s="172"/>
    </row>
    <row r="872" ht="13.65" customHeight="1">
      <c r="A872" s="166"/>
      <c r="B872" s="172"/>
      <c r="C872" s="172"/>
      <c r="D872" s="166"/>
      <c r="E872" s="172"/>
      <c r="F872" s="172"/>
      <c r="G872" s="172"/>
      <c r="H872" s="172"/>
      <c r="I872" s="172"/>
      <c r="J872" s="172"/>
      <c r="K872" s="172"/>
      <c r="L872" s="172"/>
      <c r="M872" s="172"/>
      <c r="N872" s="172"/>
    </row>
    <row r="873" ht="13.65" customHeight="1">
      <c r="A873" s="166"/>
      <c r="B873" s="172"/>
      <c r="C873" s="172"/>
      <c r="D873" s="166"/>
      <c r="E873" s="172"/>
      <c r="F873" s="172"/>
      <c r="G873" s="172"/>
      <c r="H873" s="172"/>
      <c r="I873" s="172"/>
      <c r="J873" s="172"/>
      <c r="K873" s="172"/>
      <c r="L873" s="172"/>
      <c r="M873" s="172"/>
      <c r="N873" s="172"/>
    </row>
    <row r="874" ht="13.65" customHeight="1">
      <c r="A874" s="166"/>
      <c r="B874" s="172"/>
      <c r="C874" s="172"/>
      <c r="D874" s="166"/>
      <c r="E874" s="172"/>
      <c r="F874" s="172"/>
      <c r="G874" s="172"/>
      <c r="H874" s="172"/>
      <c r="I874" s="172"/>
      <c r="J874" s="172"/>
      <c r="K874" s="172"/>
      <c r="L874" s="172"/>
      <c r="M874" s="172"/>
      <c r="N874" s="172"/>
    </row>
    <row r="875" ht="13.65" customHeight="1">
      <c r="A875" s="166"/>
      <c r="B875" s="172"/>
      <c r="C875" s="172"/>
      <c r="D875" s="166"/>
      <c r="E875" s="172"/>
      <c r="F875" s="172"/>
      <c r="G875" s="172"/>
      <c r="H875" s="172"/>
      <c r="I875" s="172"/>
      <c r="J875" s="172"/>
      <c r="K875" s="172"/>
      <c r="L875" s="172"/>
      <c r="M875" s="172"/>
      <c r="N875" s="172"/>
    </row>
    <row r="876" ht="13.65" customHeight="1">
      <c r="A876" s="166"/>
      <c r="B876" s="172"/>
      <c r="C876" s="172"/>
      <c r="D876" s="166"/>
      <c r="E876" s="172"/>
      <c r="F876" s="172"/>
      <c r="G876" s="172"/>
      <c r="H876" s="172"/>
      <c r="I876" s="172"/>
      <c r="J876" s="172"/>
      <c r="K876" s="172"/>
      <c r="L876" s="172"/>
      <c r="M876" s="172"/>
      <c r="N876" s="172"/>
    </row>
    <row r="877" ht="13.65" customHeight="1">
      <c r="A877" s="166"/>
      <c r="B877" s="172"/>
      <c r="C877" s="172"/>
      <c r="D877" s="166"/>
      <c r="E877" s="172"/>
      <c r="F877" s="172"/>
      <c r="G877" s="172"/>
      <c r="H877" s="172"/>
      <c r="I877" s="172"/>
      <c r="J877" s="172"/>
      <c r="K877" s="172"/>
      <c r="L877" s="172"/>
      <c r="M877" s="172"/>
      <c r="N877" s="172"/>
    </row>
    <row r="878" ht="13.65" customHeight="1">
      <c r="A878" s="166"/>
      <c r="B878" s="172"/>
      <c r="C878" s="172"/>
      <c r="D878" s="166"/>
      <c r="E878" s="172"/>
      <c r="F878" s="172"/>
      <c r="G878" s="172"/>
      <c r="H878" s="172"/>
      <c r="I878" s="172"/>
      <c r="J878" s="172"/>
      <c r="K878" s="172"/>
      <c r="L878" s="172"/>
      <c r="M878" s="172"/>
      <c r="N878" s="172"/>
    </row>
    <row r="879" ht="13.65" customHeight="1">
      <c r="A879" s="166"/>
      <c r="B879" s="172"/>
      <c r="C879" s="172"/>
      <c r="D879" s="166"/>
      <c r="E879" s="172"/>
      <c r="F879" s="172"/>
      <c r="G879" s="172"/>
      <c r="H879" s="172"/>
      <c r="I879" s="172"/>
      <c r="J879" s="172"/>
      <c r="K879" s="172"/>
      <c r="L879" s="172"/>
      <c r="M879" s="172"/>
      <c r="N879" s="172"/>
    </row>
    <row r="880" ht="13.65" customHeight="1">
      <c r="A880" s="166"/>
      <c r="B880" s="172"/>
      <c r="C880" s="172"/>
      <c r="D880" s="166"/>
      <c r="E880" s="172"/>
      <c r="F880" s="172"/>
      <c r="G880" s="172"/>
      <c r="H880" s="172"/>
      <c r="I880" s="172"/>
      <c r="J880" s="172"/>
      <c r="K880" s="172"/>
      <c r="L880" s="172"/>
      <c r="M880" s="172"/>
      <c r="N880" s="172"/>
    </row>
    <row r="881" ht="13.65" customHeight="1">
      <c r="A881" s="166"/>
      <c r="B881" s="172"/>
      <c r="C881" s="172"/>
      <c r="D881" s="166"/>
      <c r="E881" s="172"/>
      <c r="F881" s="172"/>
      <c r="G881" s="172"/>
      <c r="H881" s="172"/>
      <c r="I881" s="172"/>
      <c r="J881" s="172"/>
      <c r="K881" s="172"/>
      <c r="L881" s="172"/>
      <c r="M881" s="172"/>
      <c r="N881" s="172"/>
    </row>
    <row r="882" ht="13.65" customHeight="1">
      <c r="A882" s="166"/>
      <c r="B882" s="172"/>
      <c r="C882" s="172"/>
      <c r="D882" s="166"/>
      <c r="E882" s="172"/>
      <c r="F882" s="172"/>
      <c r="G882" s="172"/>
      <c r="H882" s="172"/>
      <c r="I882" s="172"/>
      <c r="J882" s="172"/>
      <c r="K882" s="172"/>
      <c r="L882" s="172"/>
      <c r="M882" s="172"/>
      <c r="N882" s="172"/>
    </row>
    <row r="883" ht="13.65" customHeight="1">
      <c r="A883" s="166"/>
      <c r="B883" s="172"/>
      <c r="C883" s="172"/>
      <c r="D883" s="166"/>
      <c r="E883" s="172"/>
      <c r="F883" s="172"/>
      <c r="G883" s="172"/>
      <c r="H883" s="172"/>
      <c r="I883" s="172"/>
      <c r="J883" s="172"/>
      <c r="K883" s="172"/>
      <c r="L883" s="172"/>
      <c r="M883" s="172"/>
      <c r="N883" s="172"/>
    </row>
    <row r="884" ht="13.65" customHeight="1">
      <c r="A884" s="166"/>
      <c r="B884" s="172"/>
      <c r="C884" s="172"/>
      <c r="D884" s="166"/>
      <c r="E884" s="172"/>
      <c r="F884" s="172"/>
      <c r="G884" s="172"/>
      <c r="H884" s="172"/>
      <c r="I884" s="172"/>
      <c r="J884" s="172"/>
      <c r="K884" s="172"/>
      <c r="L884" s="172"/>
      <c r="M884" s="172"/>
      <c r="N884" s="172"/>
    </row>
    <row r="885" ht="13.65" customHeight="1">
      <c r="A885" s="166"/>
      <c r="B885" s="172"/>
      <c r="C885" s="172"/>
      <c r="D885" s="166"/>
      <c r="E885" s="172"/>
      <c r="F885" s="172"/>
      <c r="G885" s="172"/>
      <c r="H885" s="172"/>
      <c r="I885" s="172"/>
      <c r="J885" s="172"/>
      <c r="K885" s="172"/>
      <c r="L885" s="172"/>
      <c r="M885" s="172"/>
      <c r="N885" s="172"/>
    </row>
    <row r="886" ht="13.65" customHeight="1">
      <c r="A886" s="166"/>
      <c r="B886" s="172"/>
      <c r="C886" s="172"/>
      <c r="D886" s="166"/>
      <c r="E886" s="172"/>
      <c r="F886" s="172"/>
      <c r="G886" s="172"/>
      <c r="H886" s="172"/>
      <c r="I886" s="172"/>
      <c r="J886" s="172"/>
      <c r="K886" s="172"/>
      <c r="L886" s="172"/>
      <c r="M886" s="172"/>
      <c r="N886" s="172"/>
    </row>
    <row r="887" ht="13.65" customHeight="1">
      <c r="A887" s="166"/>
      <c r="B887" s="172"/>
      <c r="C887" s="172"/>
      <c r="D887" s="166"/>
      <c r="E887" s="172"/>
      <c r="F887" s="172"/>
      <c r="G887" s="172"/>
      <c r="H887" s="172"/>
      <c r="I887" s="172"/>
      <c r="J887" s="172"/>
      <c r="K887" s="172"/>
      <c r="L887" s="172"/>
      <c r="M887" s="172"/>
      <c r="N887" s="172"/>
    </row>
    <row r="888" ht="13.65" customHeight="1">
      <c r="A888" s="166"/>
      <c r="B888" s="172"/>
      <c r="C888" s="172"/>
      <c r="D888" s="166"/>
      <c r="E888" s="172"/>
      <c r="F888" s="172"/>
      <c r="G888" s="172"/>
      <c r="H888" s="172"/>
      <c r="I888" s="172"/>
      <c r="J888" s="172"/>
      <c r="K888" s="172"/>
      <c r="L888" s="172"/>
      <c r="M888" s="172"/>
      <c r="N888" s="172"/>
    </row>
    <row r="889" ht="13.65" customHeight="1">
      <c r="A889" s="166"/>
      <c r="B889" s="172"/>
      <c r="C889" s="172"/>
      <c r="D889" s="166"/>
      <c r="E889" s="172"/>
      <c r="F889" s="172"/>
      <c r="G889" s="172"/>
      <c r="H889" s="172"/>
      <c r="I889" s="172"/>
      <c r="J889" s="172"/>
      <c r="K889" s="172"/>
      <c r="L889" s="172"/>
      <c r="M889" s="172"/>
      <c r="N889" s="172"/>
    </row>
    <row r="890" ht="13.65" customHeight="1">
      <c r="A890" s="166"/>
      <c r="B890" s="172"/>
      <c r="C890" s="172"/>
      <c r="D890" s="166"/>
      <c r="E890" s="172"/>
      <c r="F890" s="172"/>
      <c r="G890" s="172"/>
      <c r="H890" s="172"/>
      <c r="I890" s="172"/>
      <c r="J890" s="172"/>
      <c r="K890" s="172"/>
      <c r="L890" s="172"/>
      <c r="M890" s="172"/>
      <c r="N890" s="172"/>
    </row>
    <row r="891" ht="13.65" customHeight="1">
      <c r="A891" s="166"/>
      <c r="B891" s="172"/>
      <c r="C891" s="172"/>
      <c r="D891" s="166"/>
      <c r="E891" s="172"/>
      <c r="F891" s="172"/>
      <c r="G891" s="172"/>
      <c r="H891" s="172"/>
      <c r="I891" s="172"/>
      <c r="J891" s="172"/>
      <c r="K891" s="172"/>
      <c r="L891" s="172"/>
      <c r="M891" s="172"/>
      <c r="N891" s="172"/>
    </row>
    <row r="892" ht="13.65" customHeight="1">
      <c r="A892" s="166"/>
      <c r="B892" s="172"/>
      <c r="C892" s="172"/>
      <c r="D892" s="166"/>
      <c r="E892" s="172"/>
      <c r="F892" s="172"/>
      <c r="G892" s="172"/>
      <c r="H892" s="172"/>
      <c r="I892" s="172"/>
      <c r="J892" s="172"/>
      <c r="K892" s="172"/>
      <c r="L892" s="172"/>
      <c r="M892" s="172"/>
      <c r="N892" s="172"/>
    </row>
    <row r="893" ht="13.65" customHeight="1">
      <c r="A893" s="166"/>
      <c r="B893" s="172"/>
      <c r="C893" s="172"/>
      <c r="D893" s="166"/>
      <c r="E893" s="172"/>
      <c r="F893" s="172"/>
      <c r="G893" s="172"/>
      <c r="H893" s="172"/>
      <c r="I893" s="172"/>
      <c r="J893" s="172"/>
      <c r="K893" s="172"/>
      <c r="L893" s="172"/>
      <c r="M893" s="172"/>
      <c r="N893" s="172"/>
    </row>
    <row r="894" ht="13.65" customHeight="1">
      <c r="A894" s="166"/>
      <c r="B894" s="172"/>
      <c r="C894" s="172"/>
      <c r="D894" s="166"/>
      <c r="E894" s="172"/>
      <c r="F894" s="172"/>
      <c r="G894" s="172"/>
      <c r="H894" s="172"/>
      <c r="I894" s="172"/>
      <c r="J894" s="172"/>
      <c r="K894" s="172"/>
      <c r="L894" s="172"/>
      <c r="M894" s="172"/>
      <c r="N894" s="172"/>
    </row>
    <row r="895" ht="13.65" customHeight="1">
      <c r="A895" s="166"/>
      <c r="B895" s="172"/>
      <c r="C895" s="172"/>
      <c r="D895" s="166"/>
      <c r="E895" s="172"/>
      <c r="F895" s="172"/>
      <c r="G895" s="172"/>
      <c r="H895" s="172"/>
      <c r="I895" s="172"/>
      <c r="J895" s="172"/>
      <c r="K895" s="172"/>
      <c r="L895" s="172"/>
      <c r="M895" s="172"/>
      <c r="N895" s="172"/>
    </row>
    <row r="896" ht="13.65" customHeight="1">
      <c r="A896" s="166"/>
      <c r="B896" s="172"/>
      <c r="C896" s="172"/>
      <c r="D896" s="166"/>
      <c r="E896" s="172"/>
      <c r="F896" s="172"/>
      <c r="G896" s="172"/>
      <c r="H896" s="172"/>
      <c r="I896" s="172"/>
      <c r="J896" s="172"/>
      <c r="K896" s="172"/>
      <c r="L896" s="172"/>
      <c r="M896" s="172"/>
      <c r="N896" s="172"/>
    </row>
    <row r="897" ht="13.65" customHeight="1">
      <c r="A897" s="166"/>
      <c r="B897" s="172"/>
      <c r="C897" s="172"/>
      <c r="D897" s="166"/>
      <c r="E897" s="172"/>
      <c r="F897" s="172"/>
      <c r="G897" s="172"/>
      <c r="H897" s="172"/>
      <c r="I897" s="172"/>
      <c r="J897" s="172"/>
      <c r="K897" s="172"/>
      <c r="L897" s="172"/>
      <c r="M897" s="172"/>
      <c r="N897" s="172"/>
    </row>
    <row r="898" ht="13.65" customHeight="1">
      <c r="A898" s="166"/>
      <c r="B898" s="172"/>
      <c r="C898" s="172"/>
      <c r="D898" s="166"/>
      <c r="E898" s="172"/>
      <c r="F898" s="172"/>
      <c r="G898" s="172"/>
      <c r="H898" s="172"/>
      <c r="I898" s="172"/>
      <c r="J898" s="172"/>
      <c r="K898" s="172"/>
      <c r="L898" s="172"/>
      <c r="M898" s="172"/>
      <c r="N898" s="172"/>
    </row>
    <row r="899" ht="13.65" customHeight="1">
      <c r="A899" s="166"/>
      <c r="B899" s="172"/>
      <c r="C899" s="172"/>
      <c r="D899" s="166"/>
      <c r="E899" s="172"/>
      <c r="F899" s="172"/>
      <c r="G899" s="172"/>
      <c r="H899" s="172"/>
      <c r="I899" s="172"/>
      <c r="J899" s="172"/>
      <c r="K899" s="172"/>
      <c r="L899" s="172"/>
      <c r="M899" s="172"/>
      <c r="N899" s="172"/>
    </row>
    <row r="900" ht="13.65" customHeight="1">
      <c r="A900" s="166"/>
      <c r="B900" s="172"/>
      <c r="C900" s="172"/>
      <c r="D900" s="166"/>
      <c r="E900" s="172"/>
      <c r="F900" s="172"/>
      <c r="G900" s="172"/>
      <c r="H900" s="172"/>
      <c r="I900" s="172"/>
      <c r="J900" s="172"/>
      <c r="K900" s="172"/>
      <c r="L900" s="172"/>
      <c r="M900" s="172"/>
      <c r="N900" s="17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dimension ref="A1:L900"/>
  <sheetViews>
    <sheetView workbookViewId="0" showGridLines="0" defaultGridColor="1"/>
  </sheetViews>
  <sheetFormatPr defaultColWidth="9.16667" defaultRowHeight="13.8" customHeight="1" outlineLevelRow="0" outlineLevelCol="0"/>
  <cols>
    <col min="1" max="1" width="19.6719" style="195" customWidth="1"/>
    <col min="2" max="2" width="9.17188" style="195" customWidth="1"/>
    <col min="3" max="3" width="20.3516" style="195" customWidth="1"/>
    <col min="4" max="4" width="21.5" style="195" customWidth="1"/>
    <col min="5" max="5" width="10.1719" style="195" customWidth="1"/>
    <col min="6" max="7" width="9.17188" style="195" customWidth="1"/>
    <col min="8" max="8" width="75.5" style="195" customWidth="1"/>
    <col min="9" max="9" width="6.5" style="195" customWidth="1"/>
    <col min="10" max="10" width="20.3516" style="195" customWidth="1"/>
    <col min="11" max="11" width="21.5" style="195" customWidth="1"/>
    <col min="12" max="12" width="17.3516" style="195" customWidth="1"/>
    <col min="13" max="256" width="9.17188" style="195" customWidth="1"/>
  </cols>
  <sheetData>
    <row r="1" ht="81" customHeight="1">
      <c r="A1" t="s" s="196">
        <v>632</v>
      </c>
      <c r="B1" s="197"/>
      <c r="C1" s="197"/>
      <c r="D1" s="197"/>
      <c r="E1" s="197"/>
      <c r="F1" s="166"/>
      <c r="G1" s="166"/>
      <c r="H1" s="198"/>
      <c r="I1" s="199"/>
      <c r="J1" s="199"/>
      <c r="K1" s="198"/>
      <c r="L1" s="198"/>
    </row>
    <row r="2" ht="15" customHeight="1">
      <c r="A2" t="s" s="200">
        <v>633</v>
      </c>
      <c r="B2" t="s" s="200">
        <v>634</v>
      </c>
      <c r="C2" t="s" s="200">
        <v>635</v>
      </c>
      <c r="D2" t="s" s="200">
        <v>636</v>
      </c>
      <c r="E2" t="s" s="200">
        <v>637</v>
      </c>
      <c r="F2" s="166"/>
      <c r="G2" s="166"/>
      <c r="H2" s="166"/>
      <c r="I2" s="166"/>
      <c r="J2" s="166"/>
      <c r="K2" s="166"/>
      <c r="L2" s="166"/>
    </row>
    <row r="3" ht="15" customHeight="1">
      <c r="A3" s="201">
        <v>714</v>
      </c>
      <c r="B3" t="s" s="200">
        <v>638</v>
      </c>
      <c r="C3" t="s" s="200">
        <v>639</v>
      </c>
      <c r="D3" t="s" s="200">
        <v>640</v>
      </c>
      <c r="E3" t="s" s="200">
        <v>641</v>
      </c>
      <c r="F3" s="166"/>
      <c r="G3" s="166"/>
      <c r="H3" s="199"/>
      <c r="I3" s="202"/>
      <c r="J3" s="202"/>
      <c r="K3" s="199"/>
      <c r="L3" s="199"/>
    </row>
    <row r="4" ht="15" customHeight="1">
      <c r="A4" s="201">
        <v>970</v>
      </c>
      <c r="B4" t="s" s="200">
        <v>638</v>
      </c>
      <c r="C4" t="s" s="200">
        <v>642</v>
      </c>
      <c r="D4" t="s" s="200">
        <v>640</v>
      </c>
      <c r="E4" t="s" s="200">
        <v>643</v>
      </c>
      <c r="F4" s="166"/>
      <c r="G4" s="166"/>
      <c r="H4" s="199"/>
      <c r="I4" s="202"/>
      <c r="J4" s="202"/>
      <c r="K4" s="199"/>
      <c r="L4" s="199"/>
    </row>
    <row r="5" ht="15" customHeight="1">
      <c r="A5" s="201">
        <v>1087</v>
      </c>
      <c r="B5" t="s" s="200">
        <v>638</v>
      </c>
      <c r="C5" t="s" s="200">
        <v>644</v>
      </c>
      <c r="D5" t="s" s="200">
        <v>645</v>
      </c>
      <c r="E5" t="s" s="200">
        <v>646</v>
      </c>
      <c r="F5" s="166"/>
      <c r="G5" s="166"/>
      <c r="H5" s="199"/>
      <c r="I5" s="202"/>
      <c r="J5" s="202"/>
      <c r="K5" s="199"/>
      <c r="L5" s="199"/>
    </row>
    <row r="6" ht="15" customHeight="1">
      <c r="A6" s="201">
        <v>1134</v>
      </c>
      <c r="B6" t="s" s="200">
        <v>638</v>
      </c>
      <c r="C6" t="s" s="200">
        <v>647</v>
      </c>
      <c r="D6" t="s" s="200">
        <v>648</v>
      </c>
      <c r="E6" t="s" s="200">
        <v>649</v>
      </c>
      <c r="F6" s="166"/>
      <c r="G6" s="166"/>
      <c r="H6" s="199"/>
      <c r="I6" s="202"/>
      <c r="J6" s="202"/>
      <c r="K6" s="199"/>
      <c r="L6" s="199"/>
    </row>
    <row r="7" ht="15" customHeight="1">
      <c r="A7" s="201">
        <v>1286</v>
      </c>
      <c r="B7" t="s" s="200">
        <v>638</v>
      </c>
      <c r="C7" t="s" s="200">
        <v>650</v>
      </c>
      <c r="D7" t="s" s="200">
        <v>640</v>
      </c>
      <c r="E7" t="s" s="200">
        <v>643</v>
      </c>
      <c r="F7" s="166"/>
      <c r="G7" s="166"/>
      <c r="H7" s="199"/>
      <c r="I7" s="202"/>
      <c r="J7" s="202"/>
      <c r="K7" s="199"/>
      <c r="L7" s="199"/>
    </row>
    <row r="8" ht="15" customHeight="1">
      <c r="A8" s="201">
        <v>1373</v>
      </c>
      <c r="B8" t="s" s="200">
        <v>638</v>
      </c>
      <c r="C8" t="s" s="200">
        <v>651</v>
      </c>
      <c r="D8" t="s" s="200">
        <v>652</v>
      </c>
      <c r="E8" t="s" s="200">
        <v>653</v>
      </c>
      <c r="F8" s="166"/>
      <c r="G8" s="166"/>
      <c r="H8" s="199"/>
      <c r="I8" s="202"/>
      <c r="J8" s="202"/>
      <c r="K8" s="199"/>
      <c r="L8" s="199"/>
    </row>
    <row r="9" ht="15" customHeight="1">
      <c r="A9" s="201">
        <v>1745</v>
      </c>
      <c r="B9" t="s" s="200">
        <v>638</v>
      </c>
      <c r="C9" t="s" s="200">
        <v>654</v>
      </c>
      <c r="D9" t="s" s="200">
        <v>655</v>
      </c>
      <c r="E9" t="s" s="200">
        <v>656</v>
      </c>
      <c r="F9" s="166"/>
      <c r="G9" s="166"/>
      <c r="H9" s="199"/>
      <c r="I9" s="202"/>
      <c r="J9" s="202"/>
      <c r="K9" s="199"/>
      <c r="L9" s="199"/>
    </row>
    <row r="10" ht="15" customHeight="1">
      <c r="A10" s="201">
        <v>1988</v>
      </c>
      <c r="B10" t="s" s="200">
        <v>657</v>
      </c>
      <c r="C10" t="s" s="200">
        <v>658</v>
      </c>
      <c r="D10" t="s" s="200">
        <v>659</v>
      </c>
      <c r="E10" t="s" s="200">
        <v>660</v>
      </c>
      <c r="F10" s="166"/>
      <c r="G10" s="166"/>
      <c r="H10" s="199"/>
      <c r="I10" s="202"/>
      <c r="J10" s="202"/>
      <c r="K10" s="199"/>
      <c r="L10" s="199"/>
    </row>
    <row r="11" ht="15" customHeight="1">
      <c r="A11" s="201">
        <v>2142</v>
      </c>
      <c r="B11" t="s" s="200">
        <v>638</v>
      </c>
      <c r="C11" t="s" s="200">
        <v>661</v>
      </c>
      <c r="D11" t="s" s="200">
        <v>648</v>
      </c>
      <c r="E11" t="s" s="200">
        <v>662</v>
      </c>
      <c r="F11" s="166"/>
      <c r="G11" s="166"/>
      <c r="H11" s="199"/>
      <c r="I11" s="202"/>
      <c r="J11" s="202"/>
      <c r="K11" s="199"/>
      <c r="L11" s="199"/>
    </row>
    <row r="12" ht="15" customHeight="1">
      <c r="A12" s="201">
        <v>2398</v>
      </c>
      <c r="B12" t="s" s="200">
        <v>638</v>
      </c>
      <c r="C12" t="s" s="200">
        <v>663</v>
      </c>
      <c r="D12" t="s" s="200">
        <v>640</v>
      </c>
      <c r="E12" t="s" s="200">
        <v>662</v>
      </c>
      <c r="F12" s="166"/>
      <c r="G12" s="166"/>
      <c r="H12" s="199"/>
      <c r="I12" s="202"/>
      <c r="J12" s="202"/>
      <c r="K12" s="199"/>
      <c r="L12" s="199"/>
    </row>
    <row r="13" ht="15" customHeight="1">
      <c r="A13" s="201">
        <v>2432</v>
      </c>
      <c r="B13" t="s" s="200">
        <v>638</v>
      </c>
      <c r="C13" t="s" s="200">
        <v>664</v>
      </c>
      <c r="D13" t="s" s="200">
        <v>665</v>
      </c>
      <c r="E13" t="s" s="200">
        <v>666</v>
      </c>
      <c r="F13" s="166"/>
      <c r="G13" s="166"/>
      <c r="H13" s="199"/>
      <c r="I13" s="202"/>
      <c r="J13" s="202"/>
      <c r="K13" s="199"/>
      <c r="L13" s="199"/>
    </row>
    <row r="14" ht="15" customHeight="1">
      <c r="A14" s="201">
        <v>2675</v>
      </c>
      <c r="B14" t="s" s="200">
        <v>657</v>
      </c>
      <c r="C14" t="s" s="200">
        <v>667</v>
      </c>
      <c r="D14" t="s" s="200">
        <v>668</v>
      </c>
      <c r="E14" t="s" s="200">
        <v>669</v>
      </c>
      <c r="F14" s="166"/>
      <c r="G14" s="166"/>
      <c r="H14" s="199"/>
      <c r="I14" s="202"/>
      <c r="J14" s="202"/>
      <c r="K14" s="199"/>
      <c r="L14" s="199"/>
    </row>
    <row r="15" ht="15" customHeight="1">
      <c r="A15" s="201">
        <v>2855</v>
      </c>
      <c r="B15" t="s" s="200">
        <v>638</v>
      </c>
      <c r="C15" t="s" s="200">
        <v>670</v>
      </c>
      <c r="D15" t="s" s="200">
        <v>640</v>
      </c>
      <c r="E15" t="s" s="200">
        <v>671</v>
      </c>
      <c r="F15" s="166"/>
      <c r="G15" s="166"/>
      <c r="H15" s="199"/>
      <c r="I15" s="202"/>
      <c r="J15" s="202"/>
      <c r="K15" s="199"/>
      <c r="L15" s="199"/>
    </row>
    <row r="16" ht="15" customHeight="1">
      <c r="A16" s="201">
        <v>2913</v>
      </c>
      <c r="B16" t="s" s="200">
        <v>638</v>
      </c>
      <c r="C16" t="s" s="200">
        <v>672</v>
      </c>
      <c r="D16" t="s" s="200">
        <v>648</v>
      </c>
      <c r="E16" t="s" s="200">
        <v>673</v>
      </c>
      <c r="F16" s="166"/>
      <c r="G16" s="166"/>
      <c r="H16" s="199"/>
      <c r="I16" s="202"/>
      <c r="J16" s="202"/>
      <c r="K16" s="199"/>
      <c r="L16" s="199"/>
    </row>
    <row r="17" ht="15" customHeight="1">
      <c r="A17" s="201">
        <v>2972</v>
      </c>
      <c r="B17" t="s" s="200">
        <v>638</v>
      </c>
      <c r="C17" t="s" s="200">
        <v>674</v>
      </c>
      <c r="D17" t="s" s="200">
        <v>640</v>
      </c>
      <c r="E17" t="s" s="200">
        <v>675</v>
      </c>
      <c r="F17" s="166"/>
      <c r="G17" s="166"/>
      <c r="H17" s="199"/>
      <c r="I17" s="202"/>
      <c r="J17" s="202"/>
      <c r="K17" s="199"/>
      <c r="L17" s="199"/>
    </row>
    <row r="18" ht="15" customHeight="1">
      <c r="A18" s="201">
        <v>2982</v>
      </c>
      <c r="B18" t="s" s="200">
        <v>657</v>
      </c>
      <c r="C18" t="s" s="200">
        <v>676</v>
      </c>
      <c r="D18" t="s" s="200">
        <v>659</v>
      </c>
      <c r="E18" t="s" s="200">
        <v>660</v>
      </c>
      <c r="F18" s="166"/>
      <c r="G18" s="166"/>
      <c r="H18" s="199"/>
      <c r="I18" s="202"/>
      <c r="J18" s="202"/>
      <c r="K18" s="199"/>
      <c r="L18" s="199"/>
    </row>
    <row r="19" ht="15" customHeight="1">
      <c r="A19" s="201">
        <v>3014</v>
      </c>
      <c r="B19" t="s" s="200">
        <v>638</v>
      </c>
      <c r="C19" t="s" s="200">
        <v>677</v>
      </c>
      <c r="D19" t="s" s="200">
        <v>678</v>
      </c>
      <c r="E19" t="s" s="200">
        <v>679</v>
      </c>
      <c r="F19" s="166"/>
      <c r="G19" s="166"/>
      <c r="H19" s="199"/>
      <c r="I19" s="202"/>
      <c r="J19" s="202"/>
      <c r="K19" s="199"/>
      <c r="L19" s="199"/>
    </row>
    <row r="20" ht="12.75" customHeight="1">
      <c r="A20" s="201">
        <v>3055</v>
      </c>
      <c r="B20" t="s" s="200">
        <v>638</v>
      </c>
      <c r="C20" t="s" s="200">
        <v>680</v>
      </c>
      <c r="D20" t="s" s="200">
        <v>648</v>
      </c>
      <c r="E20" t="s" s="200">
        <v>681</v>
      </c>
      <c r="F20" s="166"/>
      <c r="G20" s="166"/>
      <c r="H20" s="199"/>
      <c r="I20" s="202"/>
      <c r="J20" s="202"/>
      <c r="K20" s="199"/>
      <c r="L20" s="199"/>
    </row>
    <row r="21" ht="12.75" customHeight="1">
      <c r="A21" s="201">
        <v>3061</v>
      </c>
      <c r="B21" t="s" s="200">
        <v>638</v>
      </c>
      <c r="C21" t="s" s="200">
        <v>682</v>
      </c>
      <c r="D21" t="s" s="200">
        <v>640</v>
      </c>
      <c r="E21" t="s" s="200">
        <v>683</v>
      </c>
      <c r="F21" s="166"/>
      <c r="G21" s="166"/>
      <c r="H21" s="199"/>
      <c r="I21" s="202"/>
      <c r="J21" s="202"/>
      <c r="K21" s="199"/>
      <c r="L21" s="199"/>
    </row>
    <row r="22" ht="12.75" customHeight="1">
      <c r="A22" s="201">
        <v>3150</v>
      </c>
      <c r="B22" t="s" s="200">
        <v>657</v>
      </c>
      <c r="C22" t="s" s="200">
        <v>684</v>
      </c>
      <c r="D22" t="s" s="200">
        <v>678</v>
      </c>
      <c r="E22" t="s" s="200">
        <v>685</v>
      </c>
      <c r="F22" s="166"/>
      <c r="G22" s="166"/>
      <c r="H22" s="199"/>
      <c r="I22" s="202"/>
      <c r="J22" s="202"/>
      <c r="K22" s="199"/>
      <c r="L22" s="199"/>
    </row>
    <row r="23" ht="12.75" customHeight="1">
      <c r="A23" s="201">
        <v>3331</v>
      </c>
      <c r="B23" t="s" s="200">
        <v>638</v>
      </c>
      <c r="C23" t="s" s="200">
        <v>686</v>
      </c>
      <c r="D23" t="s" s="200">
        <v>640</v>
      </c>
      <c r="E23" t="s" s="200">
        <v>687</v>
      </c>
      <c r="F23" s="166"/>
      <c r="G23" s="166"/>
      <c r="H23" s="199"/>
      <c r="I23" s="202"/>
      <c r="J23" s="202"/>
      <c r="K23" s="199"/>
      <c r="L23" s="199"/>
    </row>
    <row r="24" ht="12.75" customHeight="1">
      <c r="A24" s="201">
        <v>3399</v>
      </c>
      <c r="B24" t="s" s="200">
        <v>638</v>
      </c>
      <c r="C24" t="s" s="200">
        <v>688</v>
      </c>
      <c r="D24" t="s" s="200">
        <v>645</v>
      </c>
      <c r="E24" t="s" s="200">
        <v>689</v>
      </c>
      <c r="F24" s="166"/>
      <c r="G24" s="166"/>
      <c r="H24" s="199"/>
      <c r="I24" s="202"/>
      <c r="J24" s="202"/>
      <c r="K24" s="199"/>
      <c r="L24" s="199"/>
    </row>
    <row r="25" ht="12.75" customHeight="1">
      <c r="A25" s="201">
        <v>3470</v>
      </c>
      <c r="B25" t="s" s="200">
        <v>638</v>
      </c>
      <c r="C25" t="s" s="200">
        <v>650</v>
      </c>
      <c r="D25" t="s" s="200">
        <v>690</v>
      </c>
      <c r="E25" t="s" s="200">
        <v>691</v>
      </c>
      <c r="F25" s="166"/>
      <c r="G25" s="166"/>
      <c r="H25" s="166"/>
      <c r="I25" s="166"/>
      <c r="J25" s="166"/>
      <c r="K25" s="181"/>
      <c r="L25" s="181"/>
    </row>
    <row r="26" ht="12.75" customHeight="1">
      <c r="A26" s="201">
        <v>3475</v>
      </c>
      <c r="B26" t="s" s="200">
        <v>657</v>
      </c>
      <c r="C26" t="s" s="200">
        <v>692</v>
      </c>
      <c r="D26" t="s" s="200">
        <v>678</v>
      </c>
      <c r="E26" t="s" s="200">
        <v>679</v>
      </c>
      <c r="F26" s="166"/>
      <c r="G26" s="166"/>
      <c r="H26" s="166"/>
      <c r="I26" s="166"/>
      <c r="J26" s="166"/>
      <c r="K26" s="181"/>
      <c r="L26" s="181"/>
    </row>
    <row r="27" ht="12.75" customHeight="1">
      <c r="A27" s="201">
        <v>3496</v>
      </c>
      <c r="B27" t="s" s="200">
        <v>638</v>
      </c>
      <c r="C27" t="s" s="200">
        <v>693</v>
      </c>
      <c r="D27" t="s" s="200">
        <v>640</v>
      </c>
      <c r="E27" t="s" s="200">
        <v>643</v>
      </c>
      <c r="F27" s="166"/>
      <c r="G27" s="166"/>
      <c r="H27" s="166"/>
      <c r="I27" s="166"/>
      <c r="J27" s="166"/>
      <c r="K27" s="181"/>
      <c r="L27" s="181"/>
    </row>
    <row r="28" ht="12.75" customHeight="1">
      <c r="A28" s="201">
        <v>3796</v>
      </c>
      <c r="B28" t="s" s="200">
        <v>638</v>
      </c>
      <c r="C28" t="s" s="200">
        <v>694</v>
      </c>
      <c r="D28" t="s" s="200">
        <v>648</v>
      </c>
      <c r="E28" t="s" s="200">
        <v>683</v>
      </c>
      <c r="F28" s="166"/>
      <c r="G28" s="166"/>
      <c r="H28" s="166"/>
      <c r="I28" s="166"/>
      <c r="J28" s="166"/>
      <c r="K28" s="181"/>
      <c r="L28" s="181"/>
    </row>
    <row r="29" ht="12.75" customHeight="1">
      <c r="A29" s="201">
        <v>3854</v>
      </c>
      <c r="B29" t="s" s="200">
        <v>638</v>
      </c>
      <c r="C29" t="s" s="200">
        <v>695</v>
      </c>
      <c r="D29" t="s" s="200">
        <v>690</v>
      </c>
      <c r="E29" t="s" s="200">
        <v>696</v>
      </c>
      <c r="F29" s="166"/>
      <c r="G29" s="166"/>
      <c r="H29" s="166"/>
      <c r="I29" s="166"/>
      <c r="J29" s="166"/>
      <c r="K29" s="181"/>
      <c r="L29" s="181"/>
    </row>
    <row r="30" ht="12.75" customHeight="1">
      <c r="A30" s="201">
        <v>3870</v>
      </c>
      <c r="B30" t="s" s="200">
        <v>638</v>
      </c>
      <c r="C30" t="s" s="200">
        <v>697</v>
      </c>
      <c r="D30" t="s" s="200">
        <v>698</v>
      </c>
      <c r="E30" t="s" s="200">
        <v>699</v>
      </c>
      <c r="F30" s="166"/>
      <c r="G30" s="166"/>
      <c r="H30" s="166"/>
      <c r="I30" s="166"/>
      <c r="J30" s="166"/>
      <c r="K30" s="181"/>
      <c r="L30" s="181"/>
    </row>
    <row r="31" ht="12.75" customHeight="1">
      <c r="A31" s="201">
        <v>3923</v>
      </c>
      <c r="B31" t="s" s="200">
        <v>657</v>
      </c>
      <c r="C31" t="s" s="200">
        <v>700</v>
      </c>
      <c r="D31" t="s" s="200">
        <v>701</v>
      </c>
      <c r="E31" t="s" s="200">
        <v>702</v>
      </c>
      <c r="F31" s="166"/>
      <c r="G31" s="166"/>
      <c r="H31" s="166"/>
      <c r="I31" s="166"/>
      <c r="J31" s="166"/>
      <c r="K31" s="181"/>
      <c r="L31" s="181"/>
    </row>
    <row r="32" ht="12.75" customHeight="1">
      <c r="A32" s="201">
        <v>4030</v>
      </c>
      <c r="B32" t="s" s="200">
        <v>638</v>
      </c>
      <c r="C32" t="s" s="200">
        <v>686</v>
      </c>
      <c r="D32" t="s" s="200">
        <v>640</v>
      </c>
      <c r="E32" t="s" s="200">
        <v>703</v>
      </c>
      <c r="F32" s="166"/>
      <c r="G32" s="166"/>
      <c r="H32" s="166"/>
      <c r="I32" s="166"/>
      <c r="J32" s="166"/>
      <c r="K32" s="181"/>
      <c r="L32" s="181"/>
    </row>
    <row r="33" ht="12.75" customHeight="1">
      <c r="A33" s="201">
        <v>4346</v>
      </c>
      <c r="B33" t="s" s="200">
        <v>638</v>
      </c>
      <c r="C33" t="s" s="200">
        <v>704</v>
      </c>
      <c r="D33" t="s" s="200">
        <v>645</v>
      </c>
      <c r="E33" t="s" s="200">
        <v>689</v>
      </c>
      <c r="F33" s="166"/>
      <c r="G33" s="166"/>
      <c r="H33" s="166"/>
      <c r="I33" s="166"/>
      <c r="J33" s="166"/>
      <c r="K33" s="181"/>
      <c r="L33" s="181"/>
    </row>
    <row r="34" ht="12.75" customHeight="1">
      <c r="A34" s="201">
        <v>4791</v>
      </c>
      <c r="B34" t="s" s="200">
        <v>638</v>
      </c>
      <c r="C34" t="s" s="200">
        <v>705</v>
      </c>
      <c r="D34" t="s" s="200">
        <v>668</v>
      </c>
      <c r="E34" t="s" s="200">
        <v>706</v>
      </c>
      <c r="F34" s="166"/>
      <c r="G34" s="166"/>
      <c r="H34" s="166"/>
      <c r="I34" s="166"/>
      <c r="J34" s="166"/>
      <c r="K34" s="181"/>
      <c r="L34" s="181"/>
    </row>
    <row r="35" ht="12.75" customHeight="1">
      <c r="A35" s="201">
        <v>4906</v>
      </c>
      <c r="B35" t="s" s="200">
        <v>638</v>
      </c>
      <c r="C35" t="s" s="200">
        <v>707</v>
      </c>
      <c r="D35" t="s" s="200">
        <v>708</v>
      </c>
      <c r="E35" t="s" s="200">
        <v>709</v>
      </c>
      <c r="F35" s="166"/>
      <c r="G35" s="166"/>
      <c r="H35" s="166"/>
      <c r="I35" s="166"/>
      <c r="J35" s="166"/>
      <c r="K35" s="181"/>
      <c r="L35" s="181"/>
    </row>
    <row r="36" ht="12.75" customHeight="1">
      <c r="A36" s="201">
        <v>4927</v>
      </c>
      <c r="B36" t="s" s="200">
        <v>638</v>
      </c>
      <c r="C36" t="s" s="200">
        <v>710</v>
      </c>
      <c r="D36" t="s" s="200">
        <v>678</v>
      </c>
      <c r="E36" t="s" s="200">
        <v>711</v>
      </c>
      <c r="F36" s="166"/>
      <c r="G36" s="166"/>
      <c r="H36" s="166"/>
      <c r="I36" s="166"/>
      <c r="J36" s="166"/>
      <c r="K36" s="181"/>
      <c r="L36" s="181"/>
    </row>
    <row r="37" ht="12.75" customHeight="1">
      <c r="A37" s="201">
        <v>5022</v>
      </c>
      <c r="B37" t="s" s="200">
        <v>638</v>
      </c>
      <c r="C37" t="s" s="200">
        <v>712</v>
      </c>
      <c r="D37" t="s" s="200">
        <v>713</v>
      </c>
      <c r="E37" t="s" s="200">
        <v>714</v>
      </c>
      <c r="F37" s="166"/>
      <c r="G37" s="166"/>
      <c r="H37" s="166"/>
      <c r="I37" s="166"/>
      <c r="J37" s="166"/>
      <c r="K37" s="166"/>
      <c r="L37" s="166"/>
    </row>
    <row r="38" ht="12.75" customHeight="1">
      <c r="A38" s="201">
        <v>5084</v>
      </c>
      <c r="B38" t="s" s="200">
        <v>657</v>
      </c>
      <c r="C38" t="s" s="200">
        <v>715</v>
      </c>
      <c r="D38" t="s" s="200">
        <v>716</v>
      </c>
      <c r="E38" t="s" s="200">
        <v>717</v>
      </c>
      <c r="F38" s="166"/>
      <c r="G38" s="166"/>
      <c r="H38" s="166"/>
      <c r="I38" s="166"/>
      <c r="J38" s="166"/>
      <c r="K38" s="166"/>
      <c r="L38" s="166"/>
    </row>
    <row r="39" ht="15" customHeight="1">
      <c r="A39" s="201">
        <v>5111</v>
      </c>
      <c r="B39" t="s" s="200">
        <v>657</v>
      </c>
      <c r="C39" t="s" s="200">
        <v>718</v>
      </c>
      <c r="D39" t="s" s="200">
        <v>719</v>
      </c>
      <c r="E39" t="s" s="200">
        <v>720</v>
      </c>
      <c r="F39" s="166"/>
      <c r="G39" s="166"/>
      <c r="H39" s="198"/>
      <c r="I39" s="199"/>
      <c r="J39" s="199"/>
      <c r="K39" s="198"/>
      <c r="L39" s="198"/>
    </row>
    <row r="40" ht="15" customHeight="1">
      <c r="A40" s="201">
        <v>5166</v>
      </c>
      <c r="B40" t="s" s="200">
        <v>657</v>
      </c>
      <c r="C40" t="s" s="200">
        <v>721</v>
      </c>
      <c r="D40" t="s" s="200">
        <v>648</v>
      </c>
      <c r="E40" t="s" s="200">
        <v>722</v>
      </c>
      <c r="F40" s="166"/>
      <c r="G40" s="166"/>
      <c r="H40" s="166"/>
      <c r="I40" s="166"/>
      <c r="J40" s="166"/>
      <c r="K40" s="166"/>
      <c r="L40" s="166"/>
    </row>
    <row r="41" ht="15" customHeight="1">
      <c r="A41" s="201">
        <v>5301</v>
      </c>
      <c r="B41" t="s" s="200">
        <v>638</v>
      </c>
      <c r="C41" t="s" s="200">
        <v>723</v>
      </c>
      <c r="D41" t="s" s="200">
        <v>648</v>
      </c>
      <c r="E41" t="s" s="200">
        <v>724</v>
      </c>
      <c r="F41" s="166"/>
      <c r="G41" s="166"/>
      <c r="H41" s="166"/>
      <c r="I41" s="166"/>
      <c r="J41" s="166"/>
      <c r="K41" s="166"/>
      <c r="L41" s="166"/>
    </row>
    <row r="42" ht="15" customHeight="1">
      <c r="A42" s="201">
        <v>5461</v>
      </c>
      <c r="B42" t="s" s="200">
        <v>638</v>
      </c>
      <c r="C42" t="s" s="200">
        <v>725</v>
      </c>
      <c r="D42" t="s" s="200">
        <v>678</v>
      </c>
      <c r="E42" t="s" s="200">
        <v>679</v>
      </c>
      <c r="F42" s="166"/>
      <c r="G42" s="166"/>
      <c r="H42" s="166"/>
      <c r="I42" s="166"/>
      <c r="J42" s="166"/>
      <c r="K42" s="166"/>
      <c r="L42" s="166"/>
    </row>
    <row r="43" ht="15" customHeight="1">
      <c r="A43" s="201">
        <v>5532</v>
      </c>
      <c r="B43" t="s" s="200">
        <v>638</v>
      </c>
      <c r="C43" t="s" s="200">
        <v>726</v>
      </c>
      <c r="D43" t="s" s="200">
        <v>719</v>
      </c>
      <c r="E43" t="s" s="200">
        <v>727</v>
      </c>
      <c r="F43" s="166"/>
      <c r="G43" s="166"/>
      <c r="H43" s="166"/>
      <c r="I43" s="166"/>
      <c r="J43" s="166"/>
      <c r="K43" s="166"/>
      <c r="L43" s="166"/>
    </row>
    <row r="44" ht="15" customHeight="1">
      <c r="A44" s="201">
        <v>6057</v>
      </c>
      <c r="B44" t="s" s="200">
        <v>638</v>
      </c>
      <c r="C44" t="s" s="200">
        <v>728</v>
      </c>
      <c r="D44" t="s" s="200">
        <v>648</v>
      </c>
      <c r="E44" t="s" s="200">
        <v>729</v>
      </c>
      <c r="F44" s="166"/>
      <c r="G44" s="166"/>
      <c r="H44" s="166"/>
      <c r="I44" s="166"/>
      <c r="J44" s="166"/>
      <c r="K44" s="166"/>
      <c r="L44" s="166"/>
    </row>
    <row r="45" ht="15" customHeight="1">
      <c r="A45" s="201">
        <v>6103</v>
      </c>
      <c r="B45" t="s" s="200">
        <v>638</v>
      </c>
      <c r="C45" t="s" s="200">
        <v>730</v>
      </c>
      <c r="D45" t="s" s="200">
        <v>640</v>
      </c>
      <c r="E45" t="s" s="200">
        <v>731</v>
      </c>
      <c r="F45" s="166"/>
      <c r="G45" s="166"/>
      <c r="H45" s="166"/>
      <c r="I45" s="166"/>
      <c r="J45" s="166"/>
      <c r="K45" s="166"/>
      <c r="L45" s="166"/>
    </row>
    <row r="46" ht="15" customHeight="1">
      <c r="A46" s="201">
        <v>6211</v>
      </c>
      <c r="B46" t="s" s="200">
        <v>638</v>
      </c>
      <c r="C46" t="s" s="200">
        <v>732</v>
      </c>
      <c r="D46" t="s" s="200">
        <v>648</v>
      </c>
      <c r="E46" t="s" s="200">
        <v>733</v>
      </c>
      <c r="F46" s="166"/>
      <c r="G46" s="166"/>
      <c r="H46" s="166"/>
      <c r="I46" s="166"/>
      <c r="J46" s="166"/>
      <c r="K46" s="166"/>
      <c r="L46" s="166"/>
    </row>
    <row r="47" ht="15" customHeight="1">
      <c r="A47" s="201">
        <v>6324</v>
      </c>
      <c r="B47" t="s" s="200">
        <v>657</v>
      </c>
      <c r="C47" t="s" s="200">
        <v>734</v>
      </c>
      <c r="D47" t="s" s="200">
        <v>659</v>
      </c>
      <c r="E47" t="s" s="200">
        <v>660</v>
      </c>
      <c r="F47" s="166"/>
      <c r="G47" s="166"/>
      <c r="H47" s="166"/>
      <c r="I47" s="166"/>
      <c r="J47" s="166"/>
      <c r="K47" s="166"/>
      <c r="L47" s="166"/>
    </row>
    <row r="48" ht="15" customHeight="1">
      <c r="A48" s="201">
        <v>6369</v>
      </c>
      <c r="B48" t="s" s="200">
        <v>657</v>
      </c>
      <c r="C48" t="s" s="200">
        <v>735</v>
      </c>
      <c r="D48" t="s" s="200">
        <v>736</v>
      </c>
      <c r="E48" t="s" s="200">
        <v>737</v>
      </c>
      <c r="F48" s="166"/>
      <c r="G48" s="166"/>
      <c r="H48" s="166"/>
      <c r="I48" s="166"/>
      <c r="J48" s="166"/>
      <c r="K48" s="166"/>
      <c r="L48" s="166"/>
    </row>
    <row r="49" ht="15" customHeight="1">
      <c r="A49" s="201">
        <v>6496</v>
      </c>
      <c r="B49" t="s" s="200">
        <v>638</v>
      </c>
      <c r="C49" t="s" s="200">
        <v>738</v>
      </c>
      <c r="D49" t="s" s="200">
        <v>713</v>
      </c>
      <c r="E49" t="s" s="200">
        <v>739</v>
      </c>
      <c r="F49" s="166"/>
      <c r="G49" s="166"/>
      <c r="H49" s="166"/>
      <c r="I49" s="166"/>
      <c r="J49" s="166"/>
      <c r="K49" s="166"/>
      <c r="L49" s="166"/>
    </row>
    <row r="50" ht="26.4" customHeight="1">
      <c r="A50" s="201">
        <v>6753</v>
      </c>
      <c r="B50" t="s" s="200">
        <v>638</v>
      </c>
      <c r="C50" t="s" s="200">
        <v>740</v>
      </c>
      <c r="D50" t="s" s="200">
        <v>640</v>
      </c>
      <c r="E50" t="s" s="200">
        <v>643</v>
      </c>
      <c r="F50" s="166"/>
      <c r="G50" s="166"/>
      <c r="H50" s="166"/>
      <c r="I50" s="166"/>
      <c r="J50" s="166"/>
      <c r="K50" s="166"/>
      <c r="L50" s="166"/>
    </row>
    <row r="51" ht="15" customHeight="1">
      <c r="A51" s="201">
        <v>6873</v>
      </c>
      <c r="B51" t="s" s="200">
        <v>638</v>
      </c>
      <c r="C51" t="s" s="200">
        <v>741</v>
      </c>
      <c r="D51" t="s" s="200">
        <v>678</v>
      </c>
      <c r="E51" t="s" s="200">
        <v>742</v>
      </c>
      <c r="F51" s="166"/>
      <c r="G51" s="166"/>
      <c r="H51" s="166"/>
      <c r="I51" s="166"/>
      <c r="J51" s="166"/>
      <c r="K51" s="166"/>
      <c r="L51" s="166"/>
    </row>
    <row r="52" ht="15" customHeight="1">
      <c r="A52" s="201">
        <v>6959</v>
      </c>
      <c r="B52" t="s" s="200">
        <v>638</v>
      </c>
      <c r="C52" t="s" s="200">
        <v>743</v>
      </c>
      <c r="D52" t="s" s="200">
        <v>713</v>
      </c>
      <c r="E52" t="s" s="200">
        <v>744</v>
      </c>
      <c r="F52" s="166"/>
      <c r="G52" s="166"/>
      <c r="H52" s="166"/>
      <c r="I52" s="166"/>
      <c r="J52" s="166"/>
      <c r="K52" s="166"/>
      <c r="L52" s="166"/>
    </row>
    <row r="53" ht="15" customHeight="1">
      <c r="A53" s="201">
        <v>7084</v>
      </c>
      <c r="B53" t="s" s="200">
        <v>657</v>
      </c>
      <c r="C53" t="s" s="200">
        <v>745</v>
      </c>
      <c r="D53" t="s" s="200">
        <v>746</v>
      </c>
      <c r="E53" t="s" s="200">
        <v>747</v>
      </c>
      <c r="F53" s="166"/>
      <c r="G53" s="166"/>
      <c r="H53" s="166"/>
      <c r="I53" s="166"/>
      <c r="J53" s="166"/>
      <c r="K53" s="166"/>
      <c r="L53" s="166"/>
    </row>
    <row r="54" ht="15" customHeight="1">
      <c r="A54" s="201">
        <v>7411</v>
      </c>
      <c r="B54" t="s" s="200">
        <v>638</v>
      </c>
      <c r="C54" t="s" s="200">
        <v>748</v>
      </c>
      <c r="D54" t="s" s="200">
        <v>749</v>
      </c>
      <c r="E54" t="s" s="200">
        <v>750</v>
      </c>
      <c r="F54" s="166"/>
      <c r="G54" s="166"/>
      <c r="H54" s="166"/>
      <c r="I54" s="166"/>
      <c r="J54" s="166"/>
      <c r="K54" s="166"/>
      <c r="L54" s="166"/>
    </row>
    <row r="55" ht="15" customHeight="1">
      <c r="A55" s="201">
        <v>7722</v>
      </c>
      <c r="B55" t="s" s="200">
        <v>638</v>
      </c>
      <c r="C55" t="s" s="200">
        <v>751</v>
      </c>
      <c r="D55" t="s" s="200">
        <v>640</v>
      </c>
      <c r="E55" t="s" s="200">
        <v>731</v>
      </c>
      <c r="F55" s="166"/>
      <c r="G55" s="166"/>
      <c r="H55" s="166"/>
      <c r="I55" s="166"/>
      <c r="J55" s="166"/>
      <c r="K55" s="166"/>
      <c r="L55" s="166"/>
    </row>
    <row r="56" ht="15" customHeight="1">
      <c r="A56" s="201">
        <v>8030</v>
      </c>
      <c r="B56" t="s" s="200">
        <v>657</v>
      </c>
      <c r="C56" t="s" s="200">
        <v>752</v>
      </c>
      <c r="D56" t="s" s="200">
        <v>753</v>
      </c>
      <c r="E56" t="s" s="200">
        <v>754</v>
      </c>
      <c r="F56" s="166"/>
      <c r="G56" s="166"/>
      <c r="H56" s="166"/>
      <c r="I56" s="166"/>
      <c r="J56" s="166"/>
      <c r="K56" s="166"/>
      <c r="L56" s="166"/>
    </row>
    <row r="57" ht="15" customHeight="1">
      <c r="A57" s="201">
        <v>8032</v>
      </c>
      <c r="B57" t="s" s="200">
        <v>657</v>
      </c>
      <c r="C57" t="s" s="200">
        <v>755</v>
      </c>
      <c r="D57" t="s" s="200">
        <v>756</v>
      </c>
      <c r="E57" t="s" s="200">
        <v>757</v>
      </c>
      <c r="F57" s="166"/>
      <c r="G57" s="166"/>
      <c r="H57" s="166"/>
      <c r="I57" s="166"/>
      <c r="J57" s="166"/>
      <c r="K57" s="166"/>
      <c r="L57" s="166"/>
    </row>
    <row r="58" ht="15" customHeight="1">
      <c r="A58" s="201">
        <v>8322</v>
      </c>
      <c r="B58" t="s" s="200">
        <v>638</v>
      </c>
      <c r="C58" t="s" s="200">
        <v>758</v>
      </c>
      <c r="D58" t="s" s="200">
        <v>690</v>
      </c>
      <c r="E58" t="s" s="200">
        <v>759</v>
      </c>
      <c r="F58" s="166"/>
      <c r="G58" s="166"/>
      <c r="H58" s="166"/>
      <c r="I58" s="166"/>
      <c r="J58" s="166"/>
      <c r="K58" s="166"/>
      <c r="L58" s="166"/>
    </row>
    <row r="59" ht="26.4" customHeight="1">
      <c r="A59" s="201">
        <v>8323</v>
      </c>
      <c r="B59" t="s" s="200">
        <v>657</v>
      </c>
      <c r="C59" t="s" s="200">
        <v>760</v>
      </c>
      <c r="D59" t="s" s="200">
        <v>678</v>
      </c>
      <c r="E59" t="s" s="200">
        <v>685</v>
      </c>
      <c r="F59" s="166"/>
      <c r="G59" s="166"/>
      <c r="H59" s="166"/>
      <c r="I59" s="166"/>
      <c r="J59" s="166"/>
      <c r="K59" s="166"/>
      <c r="L59" s="166"/>
    </row>
    <row r="60" ht="15" customHeight="1">
      <c r="A60" s="201">
        <v>8324</v>
      </c>
      <c r="B60" t="s" s="200">
        <v>657</v>
      </c>
      <c r="C60" t="s" s="200">
        <v>761</v>
      </c>
      <c r="D60" t="s" s="200">
        <v>678</v>
      </c>
      <c r="E60" t="s" s="200">
        <v>679</v>
      </c>
      <c r="F60" s="166"/>
      <c r="G60" s="166"/>
      <c r="H60" s="166"/>
      <c r="I60" s="166"/>
      <c r="J60" s="166"/>
      <c r="K60" s="166"/>
      <c r="L60" s="166"/>
    </row>
    <row r="61" ht="15" customHeight="1">
      <c r="A61" s="201">
        <v>8438</v>
      </c>
      <c r="B61" t="s" s="200">
        <v>657</v>
      </c>
      <c r="C61" t="s" s="200">
        <v>762</v>
      </c>
      <c r="D61" t="s" s="200">
        <v>652</v>
      </c>
      <c r="E61" t="s" s="200">
        <v>763</v>
      </c>
      <c r="F61" s="166"/>
      <c r="G61" s="166"/>
      <c r="H61" s="166"/>
      <c r="I61" s="166"/>
      <c r="J61" s="166"/>
      <c r="K61" s="166"/>
      <c r="L61" s="166"/>
    </row>
    <row r="62" ht="15" customHeight="1">
      <c r="A62" s="201">
        <v>8583</v>
      </c>
      <c r="B62" t="s" s="200">
        <v>657</v>
      </c>
      <c r="C62" t="s" s="200">
        <v>764</v>
      </c>
      <c r="D62" t="s" s="200">
        <v>659</v>
      </c>
      <c r="E62" t="s" s="200">
        <v>765</v>
      </c>
      <c r="F62" s="166"/>
      <c r="G62" s="166"/>
      <c r="H62" s="166"/>
      <c r="I62" s="166"/>
      <c r="J62" s="166"/>
      <c r="K62" s="166"/>
      <c r="L62" s="166"/>
    </row>
    <row r="63" ht="15" customHeight="1">
      <c r="A63" s="201">
        <v>8703</v>
      </c>
      <c r="B63" t="s" s="200">
        <v>638</v>
      </c>
      <c r="C63" t="s" s="200">
        <v>766</v>
      </c>
      <c r="D63" t="s" s="200">
        <v>640</v>
      </c>
      <c r="E63" t="s" s="200">
        <v>703</v>
      </c>
      <c r="F63" s="166"/>
      <c r="G63" s="166"/>
      <c r="H63" s="166"/>
      <c r="I63" s="166"/>
      <c r="J63" s="166"/>
      <c r="K63" s="166"/>
      <c r="L63" s="166"/>
    </row>
    <row r="64" ht="15" customHeight="1">
      <c r="A64" s="201">
        <v>8805</v>
      </c>
      <c r="B64" t="s" s="200">
        <v>657</v>
      </c>
      <c r="C64" t="s" s="200">
        <v>767</v>
      </c>
      <c r="D64" t="s" s="200">
        <v>678</v>
      </c>
      <c r="E64" t="s" s="200">
        <v>768</v>
      </c>
      <c r="F64" s="166"/>
      <c r="G64" s="166"/>
      <c r="H64" s="166"/>
      <c r="I64" s="166"/>
      <c r="J64" s="166"/>
      <c r="K64" s="166"/>
      <c r="L64" s="166"/>
    </row>
    <row r="65" ht="15" customHeight="1">
      <c r="A65" s="201">
        <v>8861</v>
      </c>
      <c r="B65" t="s" s="200">
        <v>657</v>
      </c>
      <c r="C65" t="s" s="200">
        <v>769</v>
      </c>
      <c r="D65" t="s" s="200">
        <v>652</v>
      </c>
      <c r="E65" t="s" s="200">
        <v>770</v>
      </c>
      <c r="F65" s="166"/>
      <c r="G65" s="166"/>
      <c r="H65" s="166"/>
      <c r="I65" s="166"/>
      <c r="J65" s="166"/>
      <c r="K65" s="166"/>
      <c r="L65" s="166"/>
    </row>
    <row r="66" ht="15" customHeight="1">
      <c r="A66" s="201">
        <v>8971</v>
      </c>
      <c r="B66" t="s" s="200">
        <v>638</v>
      </c>
      <c r="C66" t="s" s="200">
        <v>771</v>
      </c>
      <c r="D66" t="s" s="200">
        <v>772</v>
      </c>
      <c r="E66" t="s" s="200">
        <v>773</v>
      </c>
      <c r="F66" s="166"/>
      <c r="G66" s="166"/>
      <c r="H66" s="166"/>
      <c r="I66" s="166"/>
      <c r="J66" s="166"/>
      <c r="K66" s="166"/>
      <c r="L66" s="166"/>
    </row>
    <row r="67" ht="15" customHeight="1">
      <c r="A67" s="201">
        <v>9110</v>
      </c>
      <c r="B67" t="s" s="200">
        <v>638</v>
      </c>
      <c r="C67" t="s" s="200">
        <v>774</v>
      </c>
      <c r="D67" t="s" s="200">
        <v>775</v>
      </c>
      <c r="E67" t="s" s="200">
        <v>776</v>
      </c>
      <c r="F67" s="166"/>
      <c r="G67" s="166"/>
      <c r="H67" s="166"/>
      <c r="I67" s="166"/>
      <c r="J67" s="166"/>
      <c r="K67" s="166"/>
      <c r="L67" s="166"/>
    </row>
    <row r="68" ht="15" customHeight="1">
      <c r="A68" s="201">
        <v>9217</v>
      </c>
      <c r="B68" t="s" s="200">
        <v>638</v>
      </c>
      <c r="C68" t="s" s="200">
        <v>777</v>
      </c>
      <c r="D68" t="s" s="200">
        <v>749</v>
      </c>
      <c r="E68" t="s" s="200">
        <v>778</v>
      </c>
      <c r="F68" s="166"/>
      <c r="G68" s="166"/>
      <c r="H68" s="166"/>
      <c r="I68" s="166"/>
      <c r="J68" s="166"/>
      <c r="K68" s="166"/>
      <c r="L68" s="166"/>
    </row>
    <row r="69" ht="15" customHeight="1">
      <c r="A69" s="201">
        <v>9219</v>
      </c>
      <c r="B69" t="s" s="200">
        <v>638</v>
      </c>
      <c r="C69" t="s" s="200">
        <v>779</v>
      </c>
      <c r="D69" t="s" s="200">
        <v>780</v>
      </c>
      <c r="E69" t="s" s="200">
        <v>781</v>
      </c>
      <c r="F69" s="166"/>
      <c r="G69" s="166"/>
      <c r="H69" s="166"/>
      <c r="I69" s="166"/>
      <c r="J69" s="166"/>
      <c r="K69" s="166"/>
      <c r="L69" s="166"/>
    </row>
    <row r="70" ht="15" customHeight="1">
      <c r="A70" s="201">
        <v>9294</v>
      </c>
      <c r="B70" t="s" s="200">
        <v>638</v>
      </c>
      <c r="C70" t="s" s="200">
        <v>782</v>
      </c>
      <c r="D70" t="s" s="200">
        <v>749</v>
      </c>
      <c r="E70" t="s" s="200">
        <v>783</v>
      </c>
      <c r="F70" s="166"/>
      <c r="G70" s="166"/>
      <c r="H70" s="166"/>
      <c r="I70" s="166"/>
      <c r="J70" s="166"/>
      <c r="K70" s="166"/>
      <c r="L70" s="166"/>
    </row>
    <row r="71" ht="15" customHeight="1">
      <c r="A71" s="201">
        <v>9436</v>
      </c>
      <c r="B71" t="s" s="200">
        <v>657</v>
      </c>
      <c r="C71" t="s" s="200">
        <v>784</v>
      </c>
      <c r="D71" t="s" s="200">
        <v>785</v>
      </c>
      <c r="E71" t="s" s="200">
        <v>786</v>
      </c>
      <c r="F71" s="166"/>
      <c r="G71" s="166"/>
      <c r="H71" s="166"/>
      <c r="I71" s="166"/>
      <c r="J71" s="166"/>
      <c r="K71" s="166"/>
      <c r="L71" s="166"/>
    </row>
    <row r="72" ht="15" customHeight="1">
      <c r="A72" s="201">
        <v>9912</v>
      </c>
      <c r="B72" t="s" s="200">
        <v>657</v>
      </c>
      <c r="C72" t="s" s="200">
        <v>787</v>
      </c>
      <c r="D72" t="s" s="200">
        <v>659</v>
      </c>
      <c r="E72" t="s" s="200">
        <v>660</v>
      </c>
      <c r="F72" s="166"/>
      <c r="G72" s="166"/>
      <c r="H72" s="166"/>
      <c r="I72" s="166"/>
      <c r="J72" s="166"/>
      <c r="K72" s="166"/>
      <c r="L72" s="166"/>
    </row>
    <row r="73" ht="15" customHeight="1">
      <c r="A73" s="201">
        <v>9935</v>
      </c>
      <c r="B73" t="s" s="200">
        <v>638</v>
      </c>
      <c r="C73" t="s" s="200">
        <v>788</v>
      </c>
      <c r="D73" t="s" s="200">
        <v>716</v>
      </c>
      <c r="E73" t="s" s="200">
        <v>789</v>
      </c>
      <c r="F73" s="166"/>
      <c r="G73" s="166"/>
      <c r="H73" s="166"/>
      <c r="I73" s="166"/>
      <c r="J73" s="166"/>
      <c r="K73" s="166"/>
      <c r="L73" s="166"/>
    </row>
    <row r="74" ht="15" customHeight="1">
      <c r="A74" s="201">
        <v>9973</v>
      </c>
      <c r="B74" t="s" s="200">
        <v>638</v>
      </c>
      <c r="C74" t="s" s="200">
        <v>790</v>
      </c>
      <c r="D74" t="s" s="200">
        <v>640</v>
      </c>
      <c r="E74" t="s" s="200">
        <v>731</v>
      </c>
      <c r="F74" s="166"/>
      <c r="G74" s="166"/>
      <c r="H74" s="166"/>
      <c r="I74" s="166"/>
      <c r="J74" s="166"/>
      <c r="K74" s="166"/>
      <c r="L74" s="166"/>
    </row>
    <row r="75" ht="15" customHeight="1">
      <c r="A75" s="201">
        <v>10045</v>
      </c>
      <c r="B75" t="s" s="200">
        <v>657</v>
      </c>
      <c r="C75" t="s" s="200">
        <v>791</v>
      </c>
      <c r="D75" t="s" s="200">
        <v>645</v>
      </c>
      <c r="E75" t="s" s="200">
        <v>689</v>
      </c>
      <c r="F75" s="166"/>
      <c r="G75" s="166"/>
      <c r="H75" s="166"/>
      <c r="I75" s="166"/>
      <c r="J75" s="166"/>
      <c r="K75" s="166"/>
      <c r="L75" s="166"/>
    </row>
    <row r="76" ht="15" customHeight="1">
      <c r="A76" s="201">
        <v>10057</v>
      </c>
      <c r="B76" t="s" s="200">
        <v>638</v>
      </c>
      <c r="C76" t="s" s="200">
        <v>792</v>
      </c>
      <c r="D76" t="s" s="200">
        <v>648</v>
      </c>
      <c r="E76" t="s" s="200">
        <v>793</v>
      </c>
      <c r="F76" s="166"/>
      <c r="G76" s="166"/>
      <c r="H76" s="166"/>
      <c r="I76" s="166"/>
      <c r="J76" s="166"/>
      <c r="K76" s="166"/>
      <c r="L76" s="166"/>
    </row>
    <row r="77" ht="15" customHeight="1">
      <c r="A77" s="201">
        <v>10185</v>
      </c>
      <c r="B77" t="s" s="200">
        <v>657</v>
      </c>
      <c r="C77" t="s" s="200">
        <v>489</v>
      </c>
      <c r="D77" t="s" s="200">
        <v>794</v>
      </c>
      <c r="E77" t="s" s="200">
        <v>795</v>
      </c>
      <c r="F77" s="166"/>
      <c r="G77" s="166"/>
      <c r="H77" s="166"/>
      <c r="I77" s="166"/>
      <c r="J77" s="166"/>
      <c r="K77" s="166"/>
      <c r="L77" s="166"/>
    </row>
    <row r="78" ht="15" customHeight="1">
      <c r="A78" s="201">
        <v>10269</v>
      </c>
      <c r="B78" t="s" s="200">
        <v>638</v>
      </c>
      <c r="C78" t="s" s="200">
        <v>796</v>
      </c>
      <c r="D78" t="s" s="200">
        <v>678</v>
      </c>
      <c r="E78" t="s" s="200">
        <v>679</v>
      </c>
      <c r="F78" s="166"/>
      <c r="G78" s="166"/>
      <c r="H78" s="166"/>
      <c r="I78" s="166"/>
      <c r="J78" s="166"/>
      <c r="K78" s="166"/>
      <c r="L78" s="166"/>
    </row>
    <row r="79" ht="15" customHeight="1">
      <c r="A79" s="201">
        <v>10428</v>
      </c>
      <c r="B79" t="s" s="200">
        <v>638</v>
      </c>
      <c r="C79" t="s" s="200">
        <v>654</v>
      </c>
      <c r="D79" t="s" s="200">
        <v>648</v>
      </c>
      <c r="E79" t="s" s="200">
        <v>797</v>
      </c>
      <c r="F79" s="166"/>
      <c r="G79" s="166"/>
      <c r="H79" s="166"/>
      <c r="I79" s="166"/>
      <c r="J79" s="166"/>
      <c r="K79" s="166"/>
      <c r="L79" s="166"/>
    </row>
    <row r="80" ht="15" customHeight="1">
      <c r="A80" s="201">
        <v>10455</v>
      </c>
      <c r="B80" t="s" s="200">
        <v>638</v>
      </c>
      <c r="C80" t="s" s="200">
        <v>686</v>
      </c>
      <c r="D80" t="s" s="200">
        <v>749</v>
      </c>
      <c r="E80" t="s" s="200">
        <v>798</v>
      </c>
      <c r="F80" s="166"/>
      <c r="G80" s="166"/>
      <c r="H80" s="166"/>
      <c r="I80" s="166"/>
      <c r="J80" s="166"/>
      <c r="K80" s="166"/>
      <c r="L80" s="166"/>
    </row>
    <row r="81" ht="15" customHeight="1">
      <c r="A81" s="201">
        <v>10564</v>
      </c>
      <c r="B81" t="s" s="200">
        <v>638</v>
      </c>
      <c r="C81" t="s" s="200">
        <v>799</v>
      </c>
      <c r="D81" t="s" s="200">
        <v>640</v>
      </c>
      <c r="E81" t="s" s="200">
        <v>800</v>
      </c>
      <c r="F81" s="166"/>
      <c r="G81" s="166"/>
      <c r="H81" s="166"/>
      <c r="I81" s="166"/>
      <c r="J81" s="166"/>
      <c r="K81" s="166"/>
      <c r="L81" s="166"/>
    </row>
    <row r="82" ht="15" customHeight="1">
      <c r="A82" s="201">
        <v>10645</v>
      </c>
      <c r="B82" t="s" s="200">
        <v>638</v>
      </c>
      <c r="C82" t="s" s="200">
        <v>801</v>
      </c>
      <c r="D82" t="s" s="200">
        <v>640</v>
      </c>
      <c r="E82" t="s" s="200">
        <v>643</v>
      </c>
      <c r="F82" s="166"/>
      <c r="G82" s="166"/>
      <c r="H82" s="166"/>
      <c r="I82" s="166"/>
      <c r="J82" s="166"/>
      <c r="K82" s="166"/>
      <c r="L82" s="166"/>
    </row>
    <row r="83" ht="15" customHeight="1">
      <c r="A83" s="201">
        <v>10717</v>
      </c>
      <c r="B83" t="s" s="200">
        <v>657</v>
      </c>
      <c r="C83" t="s" s="200">
        <v>802</v>
      </c>
      <c r="D83" t="s" s="200">
        <v>803</v>
      </c>
      <c r="E83" t="s" s="200">
        <v>804</v>
      </c>
      <c r="F83" s="166"/>
      <c r="G83" s="166"/>
      <c r="H83" s="166"/>
      <c r="I83" s="166"/>
      <c r="J83" s="166"/>
      <c r="K83" s="166"/>
      <c r="L83" s="166"/>
    </row>
    <row r="84" ht="15" customHeight="1">
      <c r="A84" s="201">
        <v>10728</v>
      </c>
      <c r="B84" t="s" s="200">
        <v>638</v>
      </c>
      <c r="C84" t="s" s="200">
        <v>769</v>
      </c>
      <c r="D84" t="s" s="200">
        <v>640</v>
      </c>
      <c r="E84" t="s" s="200">
        <v>643</v>
      </c>
      <c r="F84" s="166"/>
      <c r="G84" s="166"/>
      <c r="H84" s="166"/>
      <c r="I84" s="166"/>
      <c r="J84" s="166"/>
      <c r="K84" s="166"/>
      <c r="L84" s="166"/>
    </row>
    <row r="85" ht="15" customHeight="1">
      <c r="A85" s="201">
        <v>10824</v>
      </c>
      <c r="B85" t="s" s="200">
        <v>657</v>
      </c>
      <c r="C85" t="s" s="200">
        <v>805</v>
      </c>
      <c r="D85" t="s" s="200">
        <v>803</v>
      </c>
      <c r="E85" t="s" s="200">
        <v>806</v>
      </c>
      <c r="F85" s="166"/>
      <c r="G85" s="166"/>
      <c r="H85" s="166"/>
      <c r="I85" s="166"/>
      <c r="J85" s="166"/>
      <c r="K85" s="166"/>
      <c r="L85" s="166"/>
    </row>
    <row r="86" ht="15" customHeight="1">
      <c r="A86" s="201">
        <v>10912</v>
      </c>
      <c r="B86" t="s" s="200">
        <v>638</v>
      </c>
      <c r="C86" t="s" s="200">
        <v>807</v>
      </c>
      <c r="D86" t="s" s="200">
        <v>645</v>
      </c>
      <c r="E86" t="s" s="200">
        <v>689</v>
      </c>
      <c r="F86" s="166"/>
      <c r="G86" s="166"/>
      <c r="H86" s="166"/>
      <c r="I86" s="166"/>
      <c r="J86" s="166"/>
      <c r="K86" s="166"/>
      <c r="L86" s="166"/>
    </row>
    <row r="87" ht="15" customHeight="1">
      <c r="A87" s="201">
        <v>11060</v>
      </c>
      <c r="B87" t="s" s="200">
        <v>638</v>
      </c>
      <c r="C87" t="s" s="200">
        <v>808</v>
      </c>
      <c r="D87" t="s" s="200">
        <v>678</v>
      </c>
      <c r="E87" t="s" s="200">
        <v>809</v>
      </c>
      <c r="F87" s="166"/>
      <c r="G87" s="166"/>
      <c r="H87" s="166"/>
      <c r="I87" s="166"/>
      <c r="J87" s="166"/>
      <c r="K87" s="166"/>
      <c r="L87" s="166"/>
    </row>
    <row r="88" ht="15" customHeight="1">
      <c r="A88" s="201">
        <v>11096</v>
      </c>
      <c r="B88" t="s" s="200">
        <v>657</v>
      </c>
      <c r="C88" t="s" s="200">
        <v>810</v>
      </c>
      <c r="D88" t="s" s="200">
        <v>659</v>
      </c>
      <c r="E88" t="s" s="200">
        <v>660</v>
      </c>
      <c r="F88" s="166"/>
      <c r="G88" s="166"/>
      <c r="H88" s="166"/>
      <c r="I88" s="166"/>
      <c r="J88" s="166"/>
      <c r="K88" s="166"/>
      <c r="L88" s="166"/>
    </row>
    <row r="89" ht="15" customHeight="1">
      <c r="A89" s="201">
        <v>11212</v>
      </c>
      <c r="B89" t="s" s="200">
        <v>638</v>
      </c>
      <c r="C89" t="s" s="200">
        <v>811</v>
      </c>
      <c r="D89" t="s" s="200">
        <v>719</v>
      </c>
      <c r="E89" t="s" s="200">
        <v>812</v>
      </c>
      <c r="F89" s="166"/>
      <c r="G89" s="166"/>
      <c r="H89" s="166"/>
      <c r="I89" s="166"/>
      <c r="J89" s="166"/>
      <c r="K89" s="166"/>
      <c r="L89" s="166"/>
    </row>
    <row r="90" ht="15" customHeight="1">
      <c r="A90" s="201">
        <v>11491</v>
      </c>
      <c r="B90" t="s" s="200">
        <v>638</v>
      </c>
      <c r="C90" t="s" s="200">
        <v>813</v>
      </c>
      <c r="D90" t="s" s="200">
        <v>713</v>
      </c>
      <c r="E90" t="s" s="200">
        <v>814</v>
      </c>
      <c r="F90" s="166"/>
      <c r="G90" s="166"/>
      <c r="H90" s="166"/>
      <c r="I90" s="166"/>
      <c r="J90" s="166"/>
      <c r="K90" s="166"/>
      <c r="L90" s="166"/>
    </row>
    <row r="91" ht="15" customHeight="1">
      <c r="A91" s="201">
        <v>11576</v>
      </c>
      <c r="B91" t="s" s="200">
        <v>657</v>
      </c>
      <c r="C91" t="s" s="200">
        <v>815</v>
      </c>
      <c r="D91" t="s" s="200">
        <v>678</v>
      </c>
      <c r="E91" t="s" s="200">
        <v>679</v>
      </c>
      <c r="F91" s="166"/>
      <c r="G91" s="166"/>
      <c r="H91" s="166"/>
      <c r="I91" s="166"/>
      <c r="J91" s="166"/>
      <c r="K91" s="166"/>
      <c r="L91" s="166"/>
    </row>
    <row r="92" ht="15" customHeight="1">
      <c r="A92" s="201">
        <v>11792</v>
      </c>
      <c r="B92" t="s" s="200">
        <v>638</v>
      </c>
      <c r="C92" t="s" s="200">
        <v>718</v>
      </c>
      <c r="D92" t="s" s="200">
        <v>640</v>
      </c>
      <c r="E92" t="s" s="200">
        <v>816</v>
      </c>
      <c r="F92" s="166"/>
      <c r="G92" s="166"/>
      <c r="H92" s="166"/>
      <c r="I92" s="166"/>
      <c r="J92" s="166"/>
      <c r="K92" s="166"/>
      <c r="L92" s="166"/>
    </row>
    <row r="93" ht="15" customHeight="1">
      <c r="A93" s="201">
        <v>12068</v>
      </c>
      <c r="B93" t="s" s="200">
        <v>657</v>
      </c>
      <c r="C93" t="s" s="200">
        <v>817</v>
      </c>
      <c r="D93" t="s" s="200">
        <v>690</v>
      </c>
      <c r="E93" t="s" s="200">
        <v>818</v>
      </c>
      <c r="F93" s="166"/>
      <c r="G93" s="166"/>
      <c r="H93" s="166"/>
      <c r="I93" s="166"/>
      <c r="J93" s="166"/>
      <c r="K93" s="166"/>
      <c r="L93" s="166"/>
    </row>
    <row r="94" ht="15" customHeight="1">
      <c r="A94" s="201">
        <v>12115</v>
      </c>
      <c r="B94" t="s" s="200">
        <v>638</v>
      </c>
      <c r="C94" t="s" s="200">
        <v>639</v>
      </c>
      <c r="D94" t="s" s="200">
        <v>749</v>
      </c>
      <c r="E94" t="s" s="200">
        <v>819</v>
      </c>
      <c r="F94" s="166"/>
      <c r="G94" s="166"/>
      <c r="H94" s="166"/>
      <c r="I94" s="166"/>
      <c r="J94" s="166"/>
      <c r="K94" s="166"/>
      <c r="L94" s="166"/>
    </row>
    <row r="95" ht="15" customHeight="1">
      <c r="A95" s="201">
        <v>12163</v>
      </c>
      <c r="B95" t="s" s="200">
        <v>638</v>
      </c>
      <c r="C95" t="s" s="200">
        <v>820</v>
      </c>
      <c r="D95" t="s" s="200">
        <v>640</v>
      </c>
      <c r="E95" t="s" s="200">
        <v>821</v>
      </c>
      <c r="F95" s="166"/>
      <c r="G95" s="166"/>
      <c r="H95" s="166"/>
      <c r="I95" s="166"/>
      <c r="J95" s="166"/>
      <c r="K95" s="166"/>
      <c r="L95" s="166"/>
    </row>
    <row r="96" ht="15" customHeight="1">
      <c r="A96" s="201">
        <v>12209</v>
      </c>
      <c r="B96" t="s" s="200">
        <v>638</v>
      </c>
      <c r="C96" t="s" s="200">
        <v>822</v>
      </c>
      <c r="D96" t="s" s="200">
        <v>803</v>
      </c>
      <c r="E96" t="s" s="200">
        <v>823</v>
      </c>
      <c r="F96" s="166"/>
      <c r="G96" s="166"/>
      <c r="H96" s="166"/>
      <c r="I96" s="166"/>
      <c r="J96" s="166"/>
      <c r="K96" s="166"/>
      <c r="L96" s="166"/>
    </row>
    <row r="97" ht="15" customHeight="1">
      <c r="A97" s="201">
        <v>12686</v>
      </c>
      <c r="B97" t="s" s="200">
        <v>638</v>
      </c>
      <c r="C97" t="s" s="200">
        <v>723</v>
      </c>
      <c r="D97" t="s" s="200">
        <v>640</v>
      </c>
      <c r="E97" t="s" s="200">
        <v>824</v>
      </c>
      <c r="F97" s="166"/>
      <c r="G97" s="166"/>
      <c r="H97" s="166"/>
      <c r="I97" s="166"/>
      <c r="J97" s="166"/>
      <c r="K97" s="166"/>
      <c r="L97" s="166"/>
    </row>
    <row r="98" ht="15" customHeight="1">
      <c r="A98" s="201">
        <v>13192</v>
      </c>
      <c r="B98" t="s" s="200">
        <v>657</v>
      </c>
      <c r="C98" t="s" s="200">
        <v>825</v>
      </c>
      <c r="D98" t="s" s="200">
        <v>645</v>
      </c>
      <c r="E98" t="s" s="200">
        <v>689</v>
      </c>
      <c r="F98" s="166"/>
      <c r="G98" s="166"/>
      <c r="H98" s="166"/>
      <c r="I98" s="166"/>
      <c r="J98" s="166"/>
      <c r="K98" s="166"/>
      <c r="L98" s="166"/>
    </row>
    <row r="99" ht="15" customHeight="1">
      <c r="A99" s="201">
        <v>13411</v>
      </c>
      <c r="B99" t="s" s="200">
        <v>657</v>
      </c>
      <c r="C99" t="s" s="200">
        <v>771</v>
      </c>
      <c r="D99" t="s" s="200">
        <v>826</v>
      </c>
      <c r="E99" t="s" s="200">
        <v>827</v>
      </c>
      <c r="F99" s="166"/>
      <c r="G99" s="166"/>
      <c r="H99" s="166"/>
      <c r="I99" s="166"/>
      <c r="J99" s="166"/>
      <c r="K99" s="166"/>
      <c r="L99" s="166"/>
    </row>
    <row r="100" ht="15" customHeight="1">
      <c r="A100" s="201">
        <v>13505</v>
      </c>
      <c r="B100" t="s" s="200">
        <v>638</v>
      </c>
      <c r="C100" t="s" s="200">
        <v>647</v>
      </c>
      <c r="D100" t="s" s="200">
        <v>648</v>
      </c>
      <c r="E100" t="s" s="200">
        <v>722</v>
      </c>
      <c r="F100" s="166"/>
      <c r="G100" s="166"/>
      <c r="H100" s="166"/>
      <c r="I100" s="166"/>
      <c r="J100" s="166"/>
      <c r="K100" s="166"/>
      <c r="L100" s="166"/>
    </row>
    <row r="101" ht="15" customHeight="1">
      <c r="A101" s="201">
        <v>13931</v>
      </c>
      <c r="B101" t="s" s="200">
        <v>638</v>
      </c>
      <c r="C101" t="s" s="200">
        <v>712</v>
      </c>
      <c r="D101" t="s" s="200">
        <v>648</v>
      </c>
      <c r="E101" t="s" s="200">
        <v>828</v>
      </c>
      <c r="F101" s="166"/>
      <c r="G101" s="166"/>
      <c r="H101" s="166"/>
      <c r="I101" s="166"/>
      <c r="J101" s="166"/>
      <c r="K101" s="166"/>
      <c r="L101" s="166"/>
    </row>
    <row r="102" ht="15" customHeight="1">
      <c r="A102" s="201">
        <v>14822</v>
      </c>
      <c r="B102" t="s" s="200">
        <v>638</v>
      </c>
      <c r="C102" t="s" s="200">
        <v>829</v>
      </c>
      <c r="D102" t="s" s="200">
        <v>640</v>
      </c>
      <c r="E102" t="s" s="200">
        <v>675</v>
      </c>
      <c r="F102" s="166"/>
      <c r="G102" s="166"/>
      <c r="H102" s="166"/>
      <c r="I102" s="166"/>
      <c r="J102" s="166"/>
      <c r="K102" s="166"/>
      <c r="L102" s="166"/>
    </row>
    <row r="103" ht="15" customHeight="1">
      <c r="A103" s="201">
        <v>15064</v>
      </c>
      <c r="B103" t="s" s="200">
        <v>657</v>
      </c>
      <c r="C103" t="s" s="200">
        <v>686</v>
      </c>
      <c r="D103" t="s" s="200">
        <v>736</v>
      </c>
      <c r="E103" t="s" s="200">
        <v>830</v>
      </c>
      <c r="F103" s="166"/>
      <c r="G103" s="166"/>
      <c r="H103" s="166"/>
      <c r="I103" s="166"/>
      <c r="J103" s="166"/>
      <c r="K103" s="166"/>
      <c r="L103" s="166"/>
    </row>
    <row r="104" ht="15" customHeight="1">
      <c r="A104" s="201">
        <v>15228</v>
      </c>
      <c r="B104" t="s" s="200">
        <v>657</v>
      </c>
      <c r="C104" t="s" s="200">
        <v>831</v>
      </c>
      <c r="D104" t="s" s="200">
        <v>678</v>
      </c>
      <c r="E104" t="s" s="200">
        <v>832</v>
      </c>
      <c r="F104" s="166"/>
      <c r="G104" s="166"/>
      <c r="H104" s="166"/>
      <c r="I104" s="166"/>
      <c r="J104" s="166"/>
      <c r="K104" s="166"/>
      <c r="L104" s="166"/>
    </row>
    <row r="105" ht="15" customHeight="1">
      <c r="A105" s="201">
        <v>15390</v>
      </c>
      <c r="B105" t="s" s="200">
        <v>657</v>
      </c>
      <c r="C105" t="s" s="200">
        <v>833</v>
      </c>
      <c r="D105" t="s" s="200">
        <v>736</v>
      </c>
      <c r="E105" t="s" s="200">
        <v>834</v>
      </c>
      <c r="F105" s="166"/>
      <c r="G105" s="166"/>
      <c r="H105" s="166"/>
      <c r="I105" s="166"/>
      <c r="J105" s="166"/>
      <c r="K105" s="166"/>
      <c r="L105" s="166"/>
    </row>
    <row r="106" ht="12.75" customHeight="1">
      <c r="A106" s="201">
        <v>15477</v>
      </c>
      <c r="B106" t="s" s="200">
        <v>657</v>
      </c>
      <c r="C106" t="s" s="200">
        <v>650</v>
      </c>
      <c r="D106" t="s" s="200">
        <v>678</v>
      </c>
      <c r="E106" t="s" s="200">
        <v>835</v>
      </c>
      <c r="F106" s="166"/>
      <c r="G106" s="166"/>
      <c r="H106" s="166"/>
      <c r="I106" s="166"/>
      <c r="J106" s="166"/>
      <c r="K106" s="166"/>
      <c r="L106" s="166"/>
    </row>
    <row r="107" ht="12.75" customHeight="1">
      <c r="A107" s="201">
        <v>15501</v>
      </c>
      <c r="B107" t="s" s="200">
        <v>638</v>
      </c>
      <c r="C107" t="s" s="200">
        <v>639</v>
      </c>
      <c r="D107" t="s" s="200">
        <v>648</v>
      </c>
      <c r="E107" t="s" s="200">
        <v>793</v>
      </c>
      <c r="F107" s="166"/>
      <c r="G107" s="166"/>
      <c r="H107" s="166"/>
      <c r="I107" s="166"/>
      <c r="J107" s="166"/>
      <c r="K107" s="166"/>
      <c r="L107" s="166"/>
    </row>
    <row r="108" ht="15" customHeight="1">
      <c r="A108" s="201">
        <v>15615</v>
      </c>
      <c r="B108" t="s" s="200">
        <v>657</v>
      </c>
      <c r="C108" t="s" s="200">
        <v>836</v>
      </c>
      <c r="D108" s="129"/>
      <c r="E108" s="129"/>
      <c r="F108" s="166"/>
      <c r="G108" s="166"/>
      <c r="H108" s="166"/>
      <c r="I108" s="166"/>
      <c r="J108" s="166"/>
      <c r="K108" s="166"/>
      <c r="L108" s="166"/>
    </row>
    <row r="109" ht="15" customHeight="1">
      <c r="A109" s="201">
        <v>15731</v>
      </c>
      <c r="B109" t="s" s="200">
        <v>657</v>
      </c>
      <c r="C109" t="s" s="200">
        <v>837</v>
      </c>
      <c r="D109" t="s" s="200">
        <v>655</v>
      </c>
      <c r="E109" t="s" s="200">
        <v>838</v>
      </c>
      <c r="F109" s="166"/>
      <c r="G109" s="166"/>
      <c r="H109" s="166"/>
      <c r="I109" s="166"/>
      <c r="J109" s="166"/>
      <c r="K109" s="166"/>
      <c r="L109" s="166"/>
    </row>
    <row r="110" ht="15" customHeight="1">
      <c r="A110" s="201">
        <v>15892</v>
      </c>
      <c r="B110" t="s" s="200">
        <v>638</v>
      </c>
      <c r="C110" t="s" s="200">
        <v>792</v>
      </c>
      <c r="D110" t="s" s="200">
        <v>775</v>
      </c>
      <c r="E110" t="s" s="200">
        <v>839</v>
      </c>
      <c r="F110" s="166"/>
      <c r="G110" s="166"/>
      <c r="H110" s="166"/>
      <c r="I110" s="166"/>
      <c r="J110" s="166"/>
      <c r="K110" s="166"/>
      <c r="L110" s="166"/>
    </row>
    <row r="111" ht="15" customHeight="1">
      <c r="A111" s="201">
        <v>16182</v>
      </c>
      <c r="B111" t="s" s="200">
        <v>638</v>
      </c>
      <c r="C111" t="s" s="200">
        <v>723</v>
      </c>
      <c r="D111" s="129"/>
      <c r="E111" s="129"/>
      <c r="F111" s="166"/>
      <c r="G111" s="166"/>
      <c r="H111" s="166"/>
      <c r="I111" s="166"/>
      <c r="J111" s="166"/>
      <c r="K111" s="166"/>
      <c r="L111" s="166"/>
    </row>
    <row r="112" ht="15" customHeight="1">
      <c r="A112" s="201">
        <v>16355</v>
      </c>
      <c r="B112" t="s" s="200">
        <v>638</v>
      </c>
      <c r="C112" t="s" s="200">
        <v>840</v>
      </c>
      <c r="D112" s="129"/>
      <c r="E112" s="129"/>
      <c r="F112" s="166"/>
      <c r="G112" s="166"/>
      <c r="H112" s="166"/>
      <c r="I112" s="166"/>
      <c r="J112" s="166"/>
      <c r="K112" s="166"/>
      <c r="L112" s="166"/>
    </row>
    <row r="113" ht="15" customHeight="1">
      <c r="A113" s="201">
        <v>16849</v>
      </c>
      <c r="B113" t="s" s="200">
        <v>638</v>
      </c>
      <c r="C113" t="s" s="200">
        <v>738</v>
      </c>
      <c r="D113" s="129"/>
      <c r="E113" s="129"/>
      <c r="F113" s="166"/>
      <c r="G113" s="166"/>
      <c r="H113" s="166"/>
      <c r="I113" s="166"/>
      <c r="J113" s="166"/>
      <c r="K113" s="166"/>
      <c r="L113" s="166"/>
    </row>
    <row r="114" ht="15" customHeight="1">
      <c r="A114" t="s" s="203">
        <v>841</v>
      </c>
      <c r="B114" s="204"/>
      <c r="C114" s="204"/>
      <c r="D114" s="204"/>
      <c r="E114" s="204"/>
      <c r="F114" s="166"/>
      <c r="G114" s="166"/>
      <c r="H114" s="166"/>
      <c r="I114" s="166"/>
      <c r="J114" s="166"/>
      <c r="K114" s="166"/>
      <c r="L114" s="166"/>
    </row>
    <row r="115" ht="15" customHeight="1">
      <c r="A115" t="s" s="203">
        <v>842</v>
      </c>
      <c r="B115" s="204"/>
      <c r="C115" s="204"/>
      <c r="D115" s="204"/>
      <c r="E115" s="204"/>
      <c r="F115" s="166"/>
      <c r="G115" s="166"/>
      <c r="H115" s="166"/>
      <c r="I115" s="166"/>
      <c r="J115" s="166"/>
      <c r="K115" s="166"/>
      <c r="L115" s="166"/>
    </row>
    <row r="116" ht="15" customHeight="1">
      <c r="A116" s="129"/>
      <c r="B116" s="129"/>
      <c r="C116" s="129"/>
      <c r="D116" s="129"/>
      <c r="E116" s="129"/>
      <c r="F116" s="166"/>
      <c r="G116" s="166"/>
      <c r="H116" s="166"/>
      <c r="I116" s="166"/>
      <c r="J116" s="166"/>
      <c r="K116" s="166"/>
      <c r="L116" s="166"/>
    </row>
    <row r="117" ht="15" customHeight="1">
      <c r="A117" s="129"/>
      <c r="B117" s="129"/>
      <c r="C117" s="129"/>
      <c r="D117" s="129"/>
      <c r="E117" s="129"/>
      <c r="F117" s="166"/>
      <c r="G117" s="166"/>
      <c r="H117" s="166"/>
      <c r="I117" s="166"/>
      <c r="J117" s="166"/>
      <c r="K117" s="166"/>
      <c r="L117" s="166"/>
    </row>
    <row r="118" ht="15" customHeight="1">
      <c r="A118" s="129"/>
      <c r="B118" s="129"/>
      <c r="C118" s="129"/>
      <c r="D118" s="129"/>
      <c r="E118" s="129"/>
      <c r="F118" s="166"/>
      <c r="G118" s="166"/>
      <c r="H118" s="166"/>
      <c r="I118" s="166"/>
      <c r="J118" s="166"/>
      <c r="K118" s="166"/>
      <c r="L118" s="166"/>
    </row>
    <row r="119" ht="15" customHeight="1">
      <c r="A119" s="129"/>
      <c r="B119" s="129"/>
      <c r="C119" s="129"/>
      <c r="D119" s="129"/>
      <c r="E119" s="129"/>
      <c r="F119" s="166"/>
      <c r="G119" s="166"/>
      <c r="H119" s="166"/>
      <c r="I119" s="166"/>
      <c r="J119" s="166"/>
      <c r="K119" s="166"/>
      <c r="L119" s="166"/>
    </row>
    <row r="120" ht="15" customHeight="1">
      <c r="A120" s="129"/>
      <c r="B120" s="129"/>
      <c r="C120" s="129"/>
      <c r="D120" s="129"/>
      <c r="E120" s="129"/>
      <c r="F120" s="166"/>
      <c r="G120" s="166"/>
      <c r="H120" s="166"/>
      <c r="I120" s="166"/>
      <c r="J120" s="166"/>
      <c r="K120" s="166"/>
      <c r="L120" s="166"/>
    </row>
    <row r="121" ht="15" customHeight="1">
      <c r="A121" s="129"/>
      <c r="B121" s="129"/>
      <c r="C121" s="129"/>
      <c r="D121" s="129"/>
      <c r="E121" s="129"/>
      <c r="F121" s="166"/>
      <c r="G121" s="166"/>
      <c r="H121" s="166"/>
      <c r="I121" s="166"/>
      <c r="J121" s="166"/>
      <c r="K121" s="166"/>
      <c r="L121" s="166"/>
    </row>
    <row r="122" ht="15" customHeight="1">
      <c r="A122" s="129"/>
      <c r="B122" s="129"/>
      <c r="C122" s="129"/>
      <c r="D122" s="129"/>
      <c r="E122" s="129"/>
      <c r="F122" s="166"/>
      <c r="G122" s="166"/>
      <c r="H122" s="166"/>
      <c r="I122" s="166"/>
      <c r="J122" s="166"/>
      <c r="K122" s="166"/>
      <c r="L122" s="166"/>
    </row>
    <row r="123" ht="15" customHeight="1">
      <c r="A123" s="129"/>
      <c r="B123" s="129"/>
      <c r="C123" s="129"/>
      <c r="D123" s="129"/>
      <c r="E123" s="129"/>
      <c r="F123" s="166"/>
      <c r="G123" s="166"/>
      <c r="H123" s="166"/>
      <c r="I123" s="166"/>
      <c r="J123" s="166"/>
      <c r="K123" s="166"/>
      <c r="L123" s="166"/>
    </row>
    <row r="124" ht="15" customHeight="1">
      <c r="A124" s="129"/>
      <c r="B124" s="129"/>
      <c r="C124" s="129"/>
      <c r="D124" s="129"/>
      <c r="E124" s="129"/>
      <c r="F124" s="166"/>
      <c r="G124" s="166"/>
      <c r="H124" s="166"/>
      <c r="I124" s="166"/>
      <c r="J124" s="166"/>
      <c r="K124" s="166"/>
      <c r="L124" s="166"/>
    </row>
    <row r="125" ht="15" customHeight="1">
      <c r="A125" s="129"/>
      <c r="B125" s="129"/>
      <c r="C125" s="129"/>
      <c r="D125" s="129"/>
      <c r="E125" s="129"/>
      <c r="F125" s="166"/>
      <c r="G125" s="166"/>
      <c r="H125" s="166"/>
      <c r="I125" s="166"/>
      <c r="J125" s="166"/>
      <c r="K125" s="166"/>
      <c r="L125" s="166"/>
    </row>
    <row r="126" ht="15" customHeight="1">
      <c r="A126" s="129"/>
      <c r="B126" s="129"/>
      <c r="C126" s="129"/>
      <c r="D126" s="129"/>
      <c r="E126" s="129"/>
      <c r="F126" s="166"/>
      <c r="G126" s="166"/>
      <c r="H126" s="166"/>
      <c r="I126" s="166"/>
      <c r="J126" s="166"/>
      <c r="K126" s="166"/>
      <c r="L126" s="166"/>
    </row>
    <row r="127" ht="15" customHeight="1">
      <c r="A127" s="204"/>
      <c r="B127" s="204"/>
      <c r="C127" s="204"/>
      <c r="D127" s="204"/>
      <c r="E127" s="204"/>
      <c r="F127" s="166"/>
      <c r="G127" s="166"/>
      <c r="H127" s="166"/>
      <c r="I127" s="166"/>
      <c r="J127" s="166"/>
      <c r="K127" s="166"/>
      <c r="L127" s="166"/>
    </row>
    <row r="128" ht="15" customHeight="1">
      <c r="A128" s="204"/>
      <c r="B128" s="204"/>
      <c r="C128" s="204"/>
      <c r="D128" s="204"/>
      <c r="E128" s="204"/>
      <c r="F128" s="166"/>
      <c r="G128" s="166"/>
      <c r="H128" s="166"/>
      <c r="I128" s="166"/>
      <c r="J128" s="166"/>
      <c r="K128" s="166"/>
      <c r="L128" s="166"/>
    </row>
    <row r="129" ht="15" customHeight="1">
      <c r="A129" s="129"/>
      <c r="B129" s="129"/>
      <c r="C129" s="129"/>
      <c r="D129" s="129"/>
      <c r="E129" s="129"/>
      <c r="F129" s="166"/>
      <c r="G129" s="166"/>
      <c r="H129" s="166"/>
      <c r="I129" s="166"/>
      <c r="J129" s="166"/>
      <c r="K129" s="166"/>
      <c r="L129" s="166"/>
    </row>
    <row r="130" ht="15" customHeight="1">
      <c r="A130" s="129"/>
      <c r="B130" s="129"/>
      <c r="C130" s="129"/>
      <c r="D130" s="129"/>
      <c r="E130" s="129"/>
      <c r="F130" s="166"/>
      <c r="G130" s="166"/>
      <c r="H130" s="166"/>
      <c r="I130" s="166"/>
      <c r="J130" s="166"/>
      <c r="K130" s="166"/>
      <c r="L130" s="166"/>
    </row>
    <row r="131" ht="15" customHeight="1">
      <c r="A131" s="204"/>
      <c r="B131" s="204"/>
      <c r="C131" s="204"/>
      <c r="D131" s="204"/>
      <c r="E131" s="204"/>
      <c r="F131" s="166"/>
      <c r="G131" s="166"/>
      <c r="H131" s="166"/>
      <c r="I131" s="166"/>
      <c r="J131" s="166"/>
      <c r="K131" s="166"/>
      <c r="L131" s="166"/>
    </row>
    <row r="132" ht="15" customHeight="1">
      <c r="A132" s="204"/>
      <c r="B132" s="204"/>
      <c r="C132" s="204"/>
      <c r="D132" s="204"/>
      <c r="E132" s="204"/>
      <c r="F132" s="166"/>
      <c r="G132" s="166"/>
      <c r="H132" s="166"/>
      <c r="I132" s="166"/>
      <c r="J132" s="166"/>
      <c r="K132" s="166"/>
      <c r="L132" s="166"/>
    </row>
    <row r="133" ht="15" customHeight="1">
      <c r="A133" s="129"/>
      <c r="B133" s="129"/>
      <c r="C133" s="129"/>
      <c r="D133" s="129"/>
      <c r="E133" s="129"/>
      <c r="F133" s="166"/>
      <c r="G133" s="166"/>
      <c r="H133" s="166"/>
      <c r="I133" s="166"/>
      <c r="J133" s="166"/>
      <c r="K133" s="166"/>
      <c r="L133" s="166"/>
    </row>
    <row r="134" ht="15" customHeight="1">
      <c r="A134" s="129"/>
      <c r="B134" s="129"/>
      <c r="C134" s="129"/>
      <c r="D134" s="129"/>
      <c r="E134" s="129"/>
      <c r="F134" s="166"/>
      <c r="G134" s="166"/>
      <c r="H134" s="166"/>
      <c r="I134" s="166"/>
      <c r="J134" s="166"/>
      <c r="K134" s="166"/>
      <c r="L134" s="166"/>
    </row>
    <row r="135" ht="15" customHeight="1">
      <c r="A135" s="129"/>
      <c r="B135" s="129"/>
      <c r="C135" s="129"/>
      <c r="D135" s="129"/>
      <c r="E135" s="129"/>
      <c r="F135" s="166"/>
      <c r="G135" s="166"/>
      <c r="H135" s="166"/>
      <c r="I135" s="166"/>
      <c r="J135" s="166"/>
      <c r="K135" s="166"/>
      <c r="L135" s="166"/>
    </row>
    <row r="136" ht="15" customHeight="1">
      <c r="A136" s="129"/>
      <c r="B136" s="129"/>
      <c r="C136" s="129"/>
      <c r="D136" s="129"/>
      <c r="E136" s="129"/>
      <c r="F136" s="166"/>
      <c r="G136" s="166"/>
      <c r="H136" s="166"/>
      <c r="I136" s="166"/>
      <c r="J136" s="166"/>
      <c r="K136" s="166"/>
      <c r="L136" s="166"/>
    </row>
    <row r="137" ht="15" customHeight="1">
      <c r="A137" s="129"/>
      <c r="B137" s="129"/>
      <c r="C137" s="129"/>
      <c r="D137" s="129"/>
      <c r="E137" s="129"/>
      <c r="F137" s="166"/>
      <c r="G137" s="166"/>
      <c r="H137" s="166"/>
      <c r="I137" s="166"/>
      <c r="J137" s="166"/>
      <c r="K137" s="166"/>
      <c r="L137" s="166"/>
    </row>
    <row r="138" ht="15" customHeight="1">
      <c r="A138" s="129"/>
      <c r="B138" s="129"/>
      <c r="C138" s="129"/>
      <c r="D138" s="129"/>
      <c r="E138" s="129"/>
      <c r="F138" s="166"/>
      <c r="G138" s="166"/>
      <c r="H138" s="166"/>
      <c r="I138" s="166"/>
      <c r="J138" s="166"/>
      <c r="K138" s="166"/>
      <c r="L138" s="166"/>
    </row>
    <row r="139" ht="15" customHeight="1">
      <c r="A139" s="129"/>
      <c r="B139" s="129"/>
      <c r="C139" s="129"/>
      <c r="D139" s="129"/>
      <c r="E139" s="129"/>
      <c r="F139" s="166"/>
      <c r="G139" s="166"/>
      <c r="H139" s="166"/>
      <c r="I139" s="166"/>
      <c r="J139" s="166"/>
      <c r="K139" s="166"/>
      <c r="L139" s="166"/>
    </row>
    <row r="140" ht="15" customHeight="1">
      <c r="A140" s="129"/>
      <c r="B140" s="129"/>
      <c r="C140" s="129"/>
      <c r="D140" s="129"/>
      <c r="E140" s="129"/>
      <c r="F140" s="166"/>
      <c r="G140" s="166"/>
      <c r="H140" s="166"/>
      <c r="I140" s="166"/>
      <c r="J140" s="166"/>
      <c r="K140" s="166"/>
      <c r="L140" s="166"/>
    </row>
    <row r="141" ht="15" customHeight="1">
      <c r="A141" s="129"/>
      <c r="B141" s="129"/>
      <c r="C141" s="129"/>
      <c r="D141" s="129"/>
      <c r="E141" s="129"/>
      <c r="F141" s="166"/>
      <c r="G141" s="166"/>
      <c r="H141" s="166"/>
      <c r="I141" s="166"/>
      <c r="J141" s="166"/>
      <c r="K141" s="166"/>
      <c r="L141" s="166"/>
    </row>
    <row r="142" ht="15" customHeight="1">
      <c r="A142" s="129"/>
      <c r="B142" s="129"/>
      <c r="C142" s="129"/>
      <c r="D142" s="129"/>
      <c r="E142" s="129"/>
      <c r="F142" s="166"/>
      <c r="G142" s="166"/>
      <c r="H142" s="166"/>
      <c r="I142" s="166"/>
      <c r="J142" s="166"/>
      <c r="K142" s="166"/>
      <c r="L142" s="166"/>
    </row>
    <row r="143" ht="12.75" customHeight="1">
      <c r="A143" s="204"/>
      <c r="B143" s="204"/>
      <c r="C143" s="204"/>
      <c r="D143" s="204"/>
      <c r="E143" s="204"/>
      <c r="F143" s="166"/>
      <c r="G143" s="166"/>
      <c r="H143" s="166"/>
      <c r="I143" s="166"/>
      <c r="J143" s="166"/>
      <c r="K143" s="166"/>
      <c r="L143" s="166"/>
    </row>
    <row r="144" ht="12.75" customHeight="1">
      <c r="A144" s="204"/>
      <c r="B144" s="204"/>
      <c r="C144" s="204"/>
      <c r="D144" s="204"/>
      <c r="E144" s="204"/>
      <c r="F144" s="166"/>
      <c r="G144" s="166"/>
      <c r="H144" s="166"/>
      <c r="I144" s="166"/>
      <c r="J144" s="166"/>
      <c r="K144" s="166"/>
      <c r="L144" s="166"/>
    </row>
    <row r="145" ht="12.75" customHeight="1">
      <c r="A145" s="205"/>
      <c r="B145" s="129"/>
      <c r="C145" s="129"/>
      <c r="D145" s="129"/>
      <c r="E145" s="129"/>
      <c r="F145" s="166"/>
      <c r="G145" s="166"/>
      <c r="H145" s="166"/>
      <c r="I145" s="166"/>
      <c r="J145" s="166"/>
      <c r="K145" s="166"/>
      <c r="L145" s="166"/>
    </row>
    <row r="146" ht="15" customHeight="1">
      <c r="A146" s="206"/>
      <c r="B146" s="207"/>
      <c r="C146" s="208"/>
      <c r="D146" s="208"/>
      <c r="E146" s="208"/>
      <c r="F146" s="166"/>
      <c r="G146" s="166"/>
      <c r="H146" s="166"/>
      <c r="I146" s="166"/>
      <c r="J146" s="166"/>
      <c r="K146" s="166"/>
      <c r="L146" s="166"/>
    </row>
    <row r="147" ht="15" customHeight="1">
      <c r="A147" s="206"/>
      <c r="B147" s="207"/>
      <c r="C147" s="208"/>
      <c r="D147" s="208"/>
      <c r="E147" s="208"/>
      <c r="F147" s="166"/>
      <c r="G147" s="166"/>
      <c r="H147" s="166"/>
      <c r="I147" s="166"/>
      <c r="J147" s="166"/>
      <c r="K147" s="166"/>
      <c r="L147" s="166"/>
    </row>
    <row r="148" ht="15" customHeight="1">
      <c r="A148" s="206"/>
      <c r="B148" s="207"/>
      <c r="C148" s="208"/>
      <c r="D148" s="208"/>
      <c r="E148" s="208"/>
      <c r="F148" s="166"/>
      <c r="G148" s="166"/>
      <c r="H148" s="166"/>
      <c r="I148" s="166"/>
      <c r="J148" s="166"/>
      <c r="K148" s="166"/>
      <c r="L148" s="166"/>
    </row>
    <row r="149" ht="15" customHeight="1">
      <c r="A149" s="206"/>
      <c r="B149" s="207"/>
      <c r="C149" s="208"/>
      <c r="D149" s="208"/>
      <c r="E149" s="208"/>
      <c r="F149" s="166"/>
      <c r="G149" s="166"/>
      <c r="H149" s="166"/>
      <c r="I149" s="166"/>
      <c r="J149" s="166"/>
      <c r="K149" s="166"/>
      <c r="L149" s="166"/>
    </row>
    <row r="150" ht="15" customHeight="1">
      <c r="A150" s="206"/>
      <c r="B150" s="207"/>
      <c r="C150" s="208"/>
      <c r="D150" s="208"/>
      <c r="E150" s="208"/>
      <c r="F150" s="166"/>
      <c r="G150" s="166"/>
      <c r="H150" s="166"/>
      <c r="I150" s="166"/>
      <c r="J150" s="166"/>
      <c r="K150" s="166"/>
      <c r="L150" s="166"/>
    </row>
    <row r="151" ht="15" customHeight="1">
      <c r="A151" s="206"/>
      <c r="B151" s="207"/>
      <c r="C151" s="208"/>
      <c r="D151" s="208"/>
      <c r="E151" s="208"/>
      <c r="F151" s="166"/>
      <c r="G151" s="166"/>
      <c r="H151" s="166"/>
      <c r="I151" s="166"/>
      <c r="J151" s="166"/>
      <c r="K151" s="166"/>
      <c r="L151" s="166"/>
    </row>
    <row r="152" ht="15" customHeight="1">
      <c r="A152" s="206"/>
      <c r="B152" s="207"/>
      <c r="C152" s="208"/>
      <c r="D152" s="208"/>
      <c r="E152" s="208"/>
      <c r="F152" s="166"/>
      <c r="G152" s="166"/>
      <c r="H152" s="166"/>
      <c r="I152" s="166"/>
      <c r="J152" s="166"/>
      <c r="K152" s="166"/>
      <c r="L152" s="166"/>
    </row>
    <row r="153" ht="15" customHeight="1">
      <c r="A153" s="206"/>
      <c r="B153" s="207"/>
      <c r="C153" s="208"/>
      <c r="D153" s="208"/>
      <c r="E153" s="208"/>
      <c r="F153" s="166"/>
      <c r="G153" s="166"/>
      <c r="H153" s="166"/>
      <c r="I153" s="166"/>
      <c r="J153" s="166"/>
      <c r="K153" s="166"/>
      <c r="L153" s="166"/>
    </row>
    <row r="154" ht="15" customHeight="1">
      <c r="A154" s="206"/>
      <c r="B154" s="207"/>
      <c r="C154" s="208"/>
      <c r="D154" s="208"/>
      <c r="E154" s="208"/>
      <c r="F154" s="166"/>
      <c r="G154" s="166"/>
      <c r="H154" s="166"/>
      <c r="I154" s="166"/>
      <c r="J154" s="166"/>
      <c r="K154" s="166"/>
      <c r="L154" s="166"/>
    </row>
    <row r="155" ht="15" customHeight="1">
      <c r="A155" s="206"/>
      <c r="B155" s="207"/>
      <c r="C155" s="208"/>
      <c r="D155" s="208"/>
      <c r="E155" s="208"/>
      <c r="F155" s="166"/>
      <c r="G155" s="166"/>
      <c r="H155" s="166"/>
      <c r="I155" s="166"/>
      <c r="J155" s="166"/>
      <c r="K155" s="166"/>
      <c r="L155" s="166"/>
    </row>
    <row r="156" ht="15" customHeight="1">
      <c r="A156" s="206"/>
      <c r="B156" s="207"/>
      <c r="C156" s="208"/>
      <c r="D156" s="208"/>
      <c r="E156" s="208"/>
      <c r="F156" s="166"/>
      <c r="G156" s="166"/>
      <c r="H156" s="166"/>
      <c r="I156" s="166"/>
      <c r="J156" s="166"/>
      <c r="K156" s="166"/>
      <c r="L156" s="166"/>
    </row>
    <row r="157" ht="15" customHeight="1">
      <c r="A157" s="206"/>
      <c r="B157" s="207"/>
      <c r="C157" s="208"/>
      <c r="D157" s="208"/>
      <c r="E157" s="208"/>
      <c r="F157" s="166"/>
      <c r="G157" s="166"/>
      <c r="H157" s="166"/>
      <c r="I157" s="166"/>
      <c r="J157" s="166"/>
      <c r="K157" s="166"/>
      <c r="L157" s="166"/>
    </row>
    <row r="158" ht="15" customHeight="1">
      <c r="A158" s="206"/>
      <c r="B158" s="207"/>
      <c r="C158" s="208"/>
      <c r="D158" s="208"/>
      <c r="E158" s="208"/>
      <c r="F158" s="166"/>
      <c r="G158" s="166"/>
      <c r="H158" s="166"/>
      <c r="I158" s="166"/>
      <c r="J158" s="166"/>
      <c r="K158" s="166"/>
      <c r="L158" s="166"/>
    </row>
    <row r="159" ht="15" customHeight="1">
      <c r="A159" s="206"/>
      <c r="B159" s="207"/>
      <c r="C159" s="208"/>
      <c r="D159" s="208"/>
      <c r="E159" s="208"/>
      <c r="F159" s="166"/>
      <c r="G159" s="166"/>
      <c r="H159" s="166"/>
      <c r="I159" s="166"/>
      <c r="J159" s="166"/>
      <c r="K159" s="166"/>
      <c r="L159" s="166"/>
    </row>
    <row r="160" ht="15" customHeight="1">
      <c r="A160" s="206"/>
      <c r="B160" s="207"/>
      <c r="C160" s="208"/>
      <c r="D160" s="208"/>
      <c r="E160" s="208"/>
      <c r="F160" s="166"/>
      <c r="G160" s="166"/>
      <c r="H160" s="166"/>
      <c r="I160" s="166"/>
      <c r="J160" s="166"/>
      <c r="K160" s="166"/>
      <c r="L160" s="166"/>
    </row>
    <row r="161" ht="15" customHeight="1">
      <c r="A161" s="206"/>
      <c r="B161" s="207"/>
      <c r="C161" s="208"/>
      <c r="D161" s="208"/>
      <c r="E161" s="208"/>
      <c r="F161" s="166"/>
      <c r="G161" s="166"/>
      <c r="H161" s="166"/>
      <c r="I161" s="166"/>
      <c r="J161" s="166"/>
      <c r="K161" s="166"/>
      <c r="L161" s="166"/>
    </row>
    <row r="162" ht="15" customHeight="1">
      <c r="A162" s="206"/>
      <c r="B162" s="207"/>
      <c r="C162" s="208"/>
      <c r="D162" s="208"/>
      <c r="E162" s="208"/>
      <c r="F162" s="166"/>
      <c r="G162" s="166"/>
      <c r="H162" s="166"/>
      <c r="I162" s="166"/>
      <c r="J162" s="166"/>
      <c r="K162" s="166"/>
      <c r="L162" s="166"/>
    </row>
    <row r="163" ht="15" customHeight="1">
      <c r="A163" s="206"/>
      <c r="B163" s="207"/>
      <c r="C163" s="208"/>
      <c r="D163" s="208"/>
      <c r="E163" s="208"/>
      <c r="F163" s="166"/>
      <c r="G163" s="166"/>
      <c r="H163" s="166"/>
      <c r="I163" s="166"/>
      <c r="J163" s="166"/>
      <c r="K163" s="166"/>
      <c r="L163" s="166"/>
    </row>
    <row r="164" ht="15" customHeight="1">
      <c r="A164" s="206"/>
      <c r="B164" s="207"/>
      <c r="C164" s="208"/>
      <c r="D164" s="208"/>
      <c r="E164" s="208"/>
      <c r="F164" s="166"/>
      <c r="G164" s="166"/>
      <c r="H164" s="166"/>
      <c r="I164" s="166"/>
      <c r="J164" s="166"/>
      <c r="K164" s="166"/>
      <c r="L164" s="166"/>
    </row>
    <row r="165" ht="15" customHeight="1">
      <c r="A165" s="206"/>
      <c r="B165" s="207"/>
      <c r="C165" s="208"/>
      <c r="D165" s="208"/>
      <c r="E165" s="208"/>
      <c r="F165" s="166"/>
      <c r="G165" s="166"/>
      <c r="H165" s="166"/>
      <c r="I165" s="166"/>
      <c r="J165" s="166"/>
      <c r="K165" s="166"/>
      <c r="L165" s="166"/>
    </row>
    <row r="166" ht="15" customHeight="1">
      <c r="A166" s="206"/>
      <c r="B166" s="207"/>
      <c r="C166" s="208"/>
      <c r="D166" s="208"/>
      <c r="E166" s="208"/>
      <c r="F166" s="166"/>
      <c r="G166" s="166"/>
      <c r="H166" s="166"/>
      <c r="I166" s="166"/>
      <c r="J166" s="166"/>
      <c r="K166" s="166"/>
      <c r="L166" s="166"/>
    </row>
    <row r="167" ht="15" customHeight="1">
      <c r="A167" s="206"/>
      <c r="B167" s="207"/>
      <c r="C167" s="208"/>
      <c r="D167" s="208"/>
      <c r="E167" s="208"/>
      <c r="F167" s="166"/>
      <c r="G167" s="166"/>
      <c r="H167" s="166"/>
      <c r="I167" s="166"/>
      <c r="J167" s="166"/>
      <c r="K167" s="166"/>
      <c r="L167" s="166"/>
    </row>
    <row r="168" ht="15" customHeight="1">
      <c r="A168" s="206"/>
      <c r="B168" s="207"/>
      <c r="C168" s="208"/>
      <c r="D168" s="208"/>
      <c r="E168" s="208"/>
      <c r="F168" s="166"/>
      <c r="G168" s="166"/>
      <c r="H168" s="166"/>
      <c r="I168" s="166"/>
      <c r="J168" s="166"/>
      <c r="K168" s="166"/>
      <c r="L168" s="166"/>
    </row>
    <row r="169" ht="15" customHeight="1">
      <c r="A169" s="206"/>
      <c r="B169" s="207"/>
      <c r="C169" s="208"/>
      <c r="D169" s="208"/>
      <c r="E169" s="208"/>
      <c r="F169" s="166"/>
      <c r="G169" s="166"/>
      <c r="H169" s="166"/>
      <c r="I169" s="166"/>
      <c r="J169" s="166"/>
      <c r="K169" s="166"/>
      <c r="L169" s="166"/>
    </row>
    <row r="170" ht="15" customHeight="1">
      <c r="A170" s="206"/>
      <c r="B170" s="207"/>
      <c r="C170" s="208"/>
      <c r="D170" s="208"/>
      <c r="E170" s="208"/>
      <c r="F170" s="166"/>
      <c r="G170" s="166"/>
      <c r="H170" s="166"/>
      <c r="I170" s="166"/>
      <c r="J170" s="166"/>
      <c r="K170" s="166"/>
      <c r="L170" s="166"/>
    </row>
    <row r="171" ht="15" customHeight="1">
      <c r="A171" s="206"/>
      <c r="B171" s="207"/>
      <c r="C171" s="208"/>
      <c r="D171" s="208"/>
      <c r="E171" s="208"/>
      <c r="F171" s="166"/>
      <c r="G171" s="166"/>
      <c r="H171" s="166"/>
      <c r="I171" s="166"/>
      <c r="J171" s="166"/>
      <c r="K171" s="166"/>
      <c r="L171" s="166"/>
    </row>
    <row r="172" ht="15" customHeight="1">
      <c r="A172" s="206"/>
      <c r="B172" s="207"/>
      <c r="C172" s="208"/>
      <c r="D172" s="208"/>
      <c r="E172" s="208"/>
      <c r="F172" s="166"/>
      <c r="G172" s="166"/>
      <c r="H172" s="166"/>
      <c r="I172" s="166"/>
      <c r="J172" s="166"/>
      <c r="K172" s="166"/>
      <c r="L172" s="166"/>
    </row>
    <row r="173" ht="15" customHeight="1">
      <c r="A173" s="206"/>
      <c r="B173" s="207"/>
      <c r="C173" s="208"/>
      <c r="D173" s="208"/>
      <c r="E173" s="208"/>
      <c r="F173" s="166"/>
      <c r="G173" s="166"/>
      <c r="H173" s="166"/>
      <c r="I173" s="166"/>
      <c r="J173" s="166"/>
      <c r="K173" s="166"/>
      <c r="L173" s="166"/>
    </row>
    <row r="174" ht="15" customHeight="1">
      <c r="A174" s="206"/>
      <c r="B174" s="207"/>
      <c r="C174" s="208"/>
      <c r="D174" s="208"/>
      <c r="E174" s="208"/>
      <c r="F174" s="166"/>
      <c r="G174" s="166"/>
      <c r="H174" s="166"/>
      <c r="I174" s="166"/>
      <c r="J174" s="166"/>
      <c r="K174" s="166"/>
      <c r="L174" s="166"/>
    </row>
    <row r="175" ht="15" customHeight="1">
      <c r="A175" s="206"/>
      <c r="B175" s="207"/>
      <c r="C175" s="208"/>
      <c r="D175" s="208"/>
      <c r="E175" s="208"/>
      <c r="F175" s="166"/>
      <c r="G175" s="166"/>
      <c r="H175" s="166"/>
      <c r="I175" s="166"/>
      <c r="J175" s="166"/>
      <c r="K175" s="166"/>
      <c r="L175" s="166"/>
    </row>
    <row r="176" ht="15" customHeight="1">
      <c r="A176" s="206"/>
      <c r="B176" s="207"/>
      <c r="C176" s="208"/>
      <c r="D176" s="208"/>
      <c r="E176" s="208"/>
      <c r="F176" s="166"/>
      <c r="G176" s="166"/>
      <c r="H176" s="166"/>
      <c r="I176" s="166"/>
      <c r="J176" s="166"/>
      <c r="K176" s="166"/>
      <c r="L176" s="166"/>
    </row>
    <row r="177" ht="15" customHeight="1">
      <c r="A177" s="206"/>
      <c r="B177" s="207"/>
      <c r="C177" s="208"/>
      <c r="D177" s="208"/>
      <c r="E177" s="208"/>
      <c r="F177" s="166"/>
      <c r="G177" s="166"/>
      <c r="H177" s="166"/>
      <c r="I177" s="166"/>
      <c r="J177" s="166"/>
      <c r="K177" s="166"/>
      <c r="L177" s="166"/>
    </row>
    <row r="178" ht="15" customHeight="1">
      <c r="A178" s="206"/>
      <c r="B178" s="207"/>
      <c r="C178" s="208"/>
      <c r="D178" s="208"/>
      <c r="E178" s="208"/>
      <c r="F178" s="166"/>
      <c r="G178" s="166"/>
      <c r="H178" s="166"/>
      <c r="I178" s="166"/>
      <c r="J178" s="166"/>
      <c r="K178" s="166"/>
      <c r="L178" s="166"/>
    </row>
    <row r="179" ht="15" customHeight="1">
      <c r="A179" s="206"/>
      <c r="B179" s="207"/>
      <c r="C179" s="208"/>
      <c r="D179" s="208"/>
      <c r="E179" s="208"/>
      <c r="F179" s="166"/>
      <c r="G179" s="166"/>
      <c r="H179" s="166"/>
      <c r="I179" s="166"/>
      <c r="J179" s="166"/>
      <c r="K179" s="166"/>
      <c r="L179" s="166"/>
    </row>
    <row r="180" ht="15" customHeight="1">
      <c r="A180" s="206"/>
      <c r="B180" s="207"/>
      <c r="C180" s="208"/>
      <c r="D180" s="208"/>
      <c r="E180" s="208"/>
      <c r="F180" s="166"/>
      <c r="G180" s="166"/>
      <c r="H180" s="166"/>
      <c r="I180" s="166"/>
      <c r="J180" s="166"/>
      <c r="K180" s="166"/>
      <c r="L180" s="166"/>
    </row>
    <row r="181" ht="15" customHeight="1">
      <c r="A181" s="206"/>
      <c r="B181" s="207"/>
      <c r="C181" s="208"/>
      <c r="D181" s="208"/>
      <c r="E181" s="208"/>
      <c r="F181" s="166"/>
      <c r="G181" s="166"/>
      <c r="H181" s="166"/>
      <c r="I181" s="166"/>
      <c r="J181" s="166"/>
      <c r="K181" s="166"/>
      <c r="L181" s="166"/>
    </row>
    <row r="182" ht="15" customHeight="1">
      <c r="A182" s="206"/>
      <c r="B182" s="207"/>
      <c r="C182" s="208"/>
      <c r="D182" s="208"/>
      <c r="E182" s="208"/>
      <c r="F182" s="166"/>
      <c r="G182" s="166"/>
      <c r="H182" s="166"/>
      <c r="I182" s="166"/>
      <c r="J182" s="166"/>
      <c r="K182" s="166"/>
      <c r="L182" s="166"/>
    </row>
    <row r="183" ht="15" customHeight="1">
      <c r="A183" s="206"/>
      <c r="B183" s="207"/>
      <c r="C183" s="208"/>
      <c r="D183" s="208"/>
      <c r="E183" s="208"/>
      <c r="F183" s="166"/>
      <c r="G183" s="166"/>
      <c r="H183" s="166"/>
      <c r="I183" s="166"/>
      <c r="J183" s="166"/>
      <c r="K183" s="166"/>
      <c r="L183" s="166"/>
    </row>
    <row r="184" ht="15" customHeight="1">
      <c r="A184" s="206"/>
      <c r="B184" s="207"/>
      <c r="C184" s="208"/>
      <c r="D184" s="208"/>
      <c r="E184" s="208"/>
      <c r="F184" s="166"/>
      <c r="G184" s="166"/>
      <c r="H184" s="166"/>
      <c r="I184" s="166"/>
      <c r="J184" s="166"/>
      <c r="K184" s="166"/>
      <c r="L184" s="166"/>
    </row>
    <row r="185" ht="15" customHeight="1">
      <c r="A185" s="206"/>
      <c r="B185" s="207"/>
      <c r="C185" s="208"/>
      <c r="D185" s="208"/>
      <c r="E185" s="208"/>
      <c r="F185" s="166"/>
      <c r="G185" s="166"/>
      <c r="H185" s="166"/>
      <c r="I185" s="166"/>
      <c r="J185" s="166"/>
      <c r="K185" s="166"/>
      <c r="L185" s="166"/>
    </row>
    <row r="186" ht="15" customHeight="1">
      <c r="A186" s="206"/>
      <c r="B186" s="207"/>
      <c r="C186" s="208"/>
      <c r="D186" s="208"/>
      <c r="E186" s="208"/>
      <c r="F186" s="166"/>
      <c r="G186" s="166"/>
      <c r="H186" s="166"/>
      <c r="I186" s="166"/>
      <c r="J186" s="166"/>
      <c r="K186" s="166"/>
      <c r="L186" s="166"/>
    </row>
    <row r="187" ht="15" customHeight="1">
      <c r="A187" s="206"/>
      <c r="B187" s="207"/>
      <c r="C187" s="208"/>
      <c r="D187" s="208"/>
      <c r="E187" s="208"/>
      <c r="F187" s="166"/>
      <c r="G187" s="166"/>
      <c r="H187" s="166"/>
      <c r="I187" s="166"/>
      <c r="J187" s="166"/>
      <c r="K187" s="166"/>
      <c r="L187" s="166"/>
    </row>
    <row r="188" ht="15" customHeight="1">
      <c r="A188" s="206"/>
      <c r="B188" s="207"/>
      <c r="C188" s="208"/>
      <c r="D188" s="208"/>
      <c r="E188" s="208"/>
      <c r="F188" s="166"/>
      <c r="G188" s="166"/>
      <c r="H188" s="166"/>
      <c r="I188" s="166"/>
      <c r="J188" s="166"/>
      <c r="K188" s="166"/>
      <c r="L188" s="166"/>
    </row>
    <row r="189" ht="15" customHeight="1">
      <c r="A189" s="206"/>
      <c r="B189" s="207"/>
      <c r="C189" s="208"/>
      <c r="D189" s="208"/>
      <c r="E189" s="208"/>
      <c r="F189" s="166"/>
      <c r="G189" s="166"/>
      <c r="H189" s="166"/>
      <c r="I189" s="166"/>
      <c r="J189" s="166"/>
      <c r="K189" s="166"/>
      <c r="L189" s="166"/>
    </row>
    <row r="190" ht="15" customHeight="1">
      <c r="A190" s="206"/>
      <c r="B190" s="207"/>
      <c r="C190" s="208"/>
      <c r="D190" s="208"/>
      <c r="E190" s="208"/>
      <c r="F190" s="166"/>
      <c r="G190" s="166"/>
      <c r="H190" s="166"/>
      <c r="I190" s="166"/>
      <c r="J190" s="166"/>
      <c r="K190" s="166"/>
      <c r="L190" s="166"/>
    </row>
    <row r="191" ht="15" customHeight="1">
      <c r="A191" s="206"/>
      <c r="B191" s="207"/>
      <c r="C191" s="208"/>
      <c r="D191" s="208"/>
      <c r="E191" s="208"/>
      <c r="F191" s="166"/>
      <c r="G191" s="166"/>
      <c r="H191" s="166"/>
      <c r="I191" s="166"/>
      <c r="J191" s="166"/>
      <c r="K191" s="166"/>
      <c r="L191" s="166"/>
    </row>
    <row r="192" ht="15" customHeight="1">
      <c r="A192" s="206"/>
      <c r="B192" s="207"/>
      <c r="C192" s="208"/>
      <c r="D192" s="208"/>
      <c r="E192" s="208"/>
      <c r="F192" s="166"/>
      <c r="G192" s="166"/>
      <c r="H192" s="166"/>
      <c r="I192" s="166"/>
      <c r="J192" s="166"/>
      <c r="K192" s="166"/>
      <c r="L192" s="166"/>
    </row>
    <row r="193" ht="15" customHeight="1">
      <c r="A193" s="206"/>
      <c r="B193" s="207"/>
      <c r="C193" s="208"/>
      <c r="D193" s="208"/>
      <c r="E193" s="208"/>
      <c r="F193" s="166"/>
      <c r="G193" s="166"/>
      <c r="H193" s="166"/>
      <c r="I193" s="166"/>
      <c r="J193" s="166"/>
      <c r="K193" s="166"/>
      <c r="L193" s="166"/>
    </row>
    <row r="194" ht="15" customHeight="1">
      <c r="A194" s="206"/>
      <c r="B194" s="207"/>
      <c r="C194" s="208"/>
      <c r="D194" s="208"/>
      <c r="E194" s="208"/>
      <c r="F194" s="166"/>
      <c r="G194" s="166"/>
      <c r="H194" s="166"/>
      <c r="I194" s="166"/>
      <c r="J194" s="166"/>
      <c r="K194" s="166"/>
      <c r="L194" s="166"/>
    </row>
    <row r="195" ht="15" customHeight="1">
      <c r="A195" s="206"/>
      <c r="B195" s="207"/>
      <c r="C195" s="208"/>
      <c r="D195" s="208"/>
      <c r="E195" s="208"/>
      <c r="F195" s="166"/>
      <c r="G195" s="166"/>
      <c r="H195" s="166"/>
      <c r="I195" s="166"/>
      <c r="J195" s="166"/>
      <c r="K195" s="166"/>
      <c r="L195" s="166"/>
    </row>
    <row r="196" ht="15" customHeight="1">
      <c r="A196" s="206"/>
      <c r="B196" s="207"/>
      <c r="C196" s="208"/>
      <c r="D196" s="208"/>
      <c r="E196" s="208"/>
      <c r="F196" s="166"/>
      <c r="G196" s="166"/>
      <c r="H196" s="166"/>
      <c r="I196" s="166"/>
      <c r="J196" s="166"/>
      <c r="K196" s="166"/>
      <c r="L196" s="166"/>
    </row>
    <row r="197" ht="15" customHeight="1">
      <c r="A197" s="206"/>
      <c r="B197" s="207"/>
      <c r="C197" s="208"/>
      <c r="D197" s="208"/>
      <c r="E197" s="208"/>
      <c r="F197" s="166"/>
      <c r="G197" s="166"/>
      <c r="H197" s="166"/>
      <c r="I197" s="166"/>
      <c r="J197" s="166"/>
      <c r="K197" s="166"/>
      <c r="L197" s="166"/>
    </row>
    <row r="198" ht="15" customHeight="1">
      <c r="A198" s="206"/>
      <c r="B198" s="207"/>
      <c r="C198" s="208"/>
      <c r="D198" s="208"/>
      <c r="E198" s="208"/>
      <c r="F198" s="166"/>
      <c r="G198" s="166"/>
      <c r="H198" s="166"/>
      <c r="I198" s="166"/>
      <c r="J198" s="166"/>
      <c r="K198" s="166"/>
      <c r="L198" s="166"/>
    </row>
    <row r="199" ht="15" customHeight="1">
      <c r="A199" s="206"/>
      <c r="B199" s="207"/>
      <c r="C199" s="208"/>
      <c r="D199" s="208"/>
      <c r="E199" s="208"/>
      <c r="F199" s="166"/>
      <c r="G199" s="166"/>
      <c r="H199" s="166"/>
      <c r="I199" s="166"/>
      <c r="J199" s="166"/>
      <c r="K199" s="166"/>
      <c r="L199" s="166"/>
    </row>
    <row r="200" ht="15" customHeight="1">
      <c r="A200" s="206"/>
      <c r="B200" s="207"/>
      <c r="C200" s="208"/>
      <c r="D200" s="208"/>
      <c r="E200" s="208"/>
      <c r="F200" s="166"/>
      <c r="G200" s="166"/>
      <c r="H200" s="166"/>
      <c r="I200" s="166"/>
      <c r="J200" s="166"/>
      <c r="K200" s="166"/>
      <c r="L200" s="166"/>
    </row>
    <row r="201" ht="15" customHeight="1">
      <c r="A201" s="206"/>
      <c r="B201" s="207"/>
      <c r="C201" s="208"/>
      <c r="D201" s="208"/>
      <c r="E201" s="208"/>
      <c r="F201" s="166"/>
      <c r="G201" s="166"/>
      <c r="H201" s="166"/>
      <c r="I201" s="166"/>
      <c r="J201" s="166"/>
      <c r="K201" s="166"/>
      <c r="L201" s="166"/>
    </row>
    <row r="202" ht="15" customHeight="1">
      <c r="A202" s="206"/>
      <c r="B202" s="207"/>
      <c r="C202" s="208"/>
      <c r="D202" s="208"/>
      <c r="E202" s="208"/>
      <c r="F202" s="166"/>
      <c r="G202" s="166"/>
      <c r="H202" s="166"/>
      <c r="I202" s="166"/>
      <c r="J202" s="166"/>
      <c r="K202" s="166"/>
      <c r="L202" s="166"/>
    </row>
    <row r="203" ht="15" customHeight="1">
      <c r="A203" s="206"/>
      <c r="B203" s="207"/>
      <c r="C203" s="208"/>
      <c r="D203" s="208"/>
      <c r="E203" s="208"/>
      <c r="F203" s="166"/>
      <c r="G203" s="166"/>
      <c r="H203" s="166"/>
      <c r="I203" s="166"/>
      <c r="J203" s="166"/>
      <c r="K203" s="166"/>
      <c r="L203" s="166"/>
    </row>
    <row r="204" ht="15" customHeight="1">
      <c r="A204" s="206"/>
      <c r="B204" s="207"/>
      <c r="C204" s="208"/>
      <c r="D204" s="208"/>
      <c r="E204" s="208"/>
      <c r="F204" s="166"/>
      <c r="G204" s="166"/>
      <c r="H204" s="166"/>
      <c r="I204" s="166"/>
      <c r="J204" s="166"/>
      <c r="K204" s="166"/>
      <c r="L204" s="166"/>
    </row>
    <row r="205" ht="15" customHeight="1">
      <c r="A205" s="206"/>
      <c r="B205" s="207"/>
      <c r="C205" s="208"/>
      <c r="D205" s="208"/>
      <c r="E205" s="208"/>
      <c r="F205" s="166"/>
      <c r="G205" s="166"/>
      <c r="H205" s="166"/>
      <c r="I205" s="166"/>
      <c r="J205" s="166"/>
      <c r="K205" s="166"/>
      <c r="L205" s="166"/>
    </row>
    <row r="206" ht="15" customHeight="1">
      <c r="A206" s="206"/>
      <c r="B206" s="207"/>
      <c r="C206" s="208"/>
      <c r="D206" s="208"/>
      <c r="E206" s="208"/>
      <c r="F206" s="166"/>
      <c r="G206" s="166"/>
      <c r="H206" s="166"/>
      <c r="I206" s="166"/>
      <c r="J206" s="166"/>
      <c r="K206" s="166"/>
      <c r="L206" s="166"/>
    </row>
    <row r="207" ht="15" customHeight="1">
      <c r="A207" s="206"/>
      <c r="B207" s="207"/>
      <c r="C207" s="208"/>
      <c r="D207" s="208"/>
      <c r="E207" s="208"/>
      <c r="F207" s="166"/>
      <c r="G207" s="166"/>
      <c r="H207" s="166"/>
      <c r="I207" s="166"/>
      <c r="J207" s="166"/>
      <c r="K207" s="166"/>
      <c r="L207" s="166"/>
    </row>
    <row r="208" ht="15" customHeight="1">
      <c r="A208" s="206"/>
      <c r="B208" s="207"/>
      <c r="C208" s="208"/>
      <c r="D208" s="208"/>
      <c r="E208" s="208"/>
      <c r="F208" s="166"/>
      <c r="G208" s="166"/>
      <c r="H208" s="166"/>
      <c r="I208" s="166"/>
      <c r="J208" s="166"/>
      <c r="K208" s="166"/>
      <c r="L208" s="166"/>
    </row>
    <row r="209" ht="15" customHeight="1">
      <c r="A209" s="206"/>
      <c r="B209" s="207"/>
      <c r="C209" s="208"/>
      <c r="D209" s="208"/>
      <c r="E209" s="208"/>
      <c r="F209" s="166"/>
      <c r="G209" s="166"/>
      <c r="H209" s="166"/>
      <c r="I209" s="166"/>
      <c r="J209" s="166"/>
      <c r="K209" s="166"/>
      <c r="L209" s="166"/>
    </row>
    <row r="210" ht="15" customHeight="1">
      <c r="A210" s="206"/>
      <c r="B210" s="207"/>
      <c r="C210" s="208"/>
      <c r="D210" s="208"/>
      <c r="E210" s="208"/>
      <c r="F210" s="166"/>
      <c r="G210" s="166"/>
      <c r="H210" s="166"/>
      <c r="I210" s="166"/>
      <c r="J210" s="166"/>
      <c r="K210" s="166"/>
      <c r="L210" s="166"/>
    </row>
    <row r="211" ht="15" customHeight="1">
      <c r="A211" s="206"/>
      <c r="B211" s="207"/>
      <c r="C211" s="208"/>
      <c r="D211" s="208"/>
      <c r="E211" s="208"/>
      <c r="F211" s="166"/>
      <c r="G211" s="166"/>
      <c r="H211" s="166"/>
      <c r="I211" s="166"/>
      <c r="J211" s="166"/>
      <c r="K211" s="166"/>
      <c r="L211" s="166"/>
    </row>
    <row r="212" ht="15" customHeight="1">
      <c r="A212" s="206"/>
      <c r="B212" s="207"/>
      <c r="C212" s="208"/>
      <c r="D212" s="208"/>
      <c r="E212" s="208"/>
      <c r="F212" s="166"/>
      <c r="G212" s="166"/>
      <c r="H212" s="166"/>
      <c r="I212" s="166"/>
      <c r="J212" s="166"/>
      <c r="K212" s="166"/>
      <c r="L212" s="166"/>
    </row>
    <row r="213" ht="15" customHeight="1">
      <c r="A213" s="206"/>
      <c r="B213" s="207"/>
      <c r="C213" s="208"/>
      <c r="D213" s="208"/>
      <c r="E213" s="208"/>
      <c r="F213" s="166"/>
      <c r="G213" s="166"/>
      <c r="H213" s="166"/>
      <c r="I213" s="166"/>
      <c r="J213" s="166"/>
      <c r="K213" s="166"/>
      <c r="L213" s="166"/>
    </row>
    <row r="214" ht="15" customHeight="1">
      <c r="A214" s="206"/>
      <c r="B214" s="207"/>
      <c r="C214" s="208"/>
      <c r="D214" s="208"/>
      <c r="E214" s="208"/>
      <c r="F214" s="166"/>
      <c r="G214" s="166"/>
      <c r="H214" s="166"/>
      <c r="I214" s="166"/>
      <c r="J214" s="166"/>
      <c r="K214" s="166"/>
      <c r="L214" s="166"/>
    </row>
    <row r="215" ht="15" customHeight="1">
      <c r="A215" s="206"/>
      <c r="B215" s="207"/>
      <c r="C215" s="208"/>
      <c r="D215" s="208"/>
      <c r="E215" s="208"/>
      <c r="F215" s="166"/>
      <c r="G215" s="166"/>
      <c r="H215" s="166"/>
      <c r="I215" s="166"/>
      <c r="J215" s="166"/>
      <c r="K215" s="166"/>
      <c r="L215" s="166"/>
    </row>
    <row r="216" ht="15" customHeight="1">
      <c r="A216" s="206"/>
      <c r="B216" s="207"/>
      <c r="C216" s="208"/>
      <c r="D216" s="208"/>
      <c r="E216" s="208"/>
      <c r="F216" s="166"/>
      <c r="G216" s="166"/>
      <c r="H216" s="166"/>
      <c r="I216" s="166"/>
      <c r="J216" s="166"/>
      <c r="K216" s="166"/>
      <c r="L216" s="166"/>
    </row>
    <row r="217" ht="15" customHeight="1">
      <c r="A217" s="206"/>
      <c r="B217" s="207"/>
      <c r="C217" s="208"/>
      <c r="D217" s="208"/>
      <c r="E217" s="208"/>
      <c r="F217" s="166"/>
      <c r="G217" s="166"/>
      <c r="H217" s="166"/>
      <c r="I217" s="166"/>
      <c r="J217" s="166"/>
      <c r="K217" s="166"/>
      <c r="L217" s="166"/>
    </row>
    <row r="218" ht="15" customHeight="1">
      <c r="A218" s="206"/>
      <c r="B218" s="207"/>
      <c r="C218" s="208"/>
      <c r="D218" s="208"/>
      <c r="E218" s="208"/>
      <c r="F218" s="166"/>
      <c r="G218" s="166"/>
      <c r="H218" s="166"/>
      <c r="I218" s="166"/>
      <c r="J218" s="166"/>
      <c r="K218" s="166"/>
      <c r="L218" s="166"/>
    </row>
    <row r="219" ht="15" customHeight="1">
      <c r="A219" s="206"/>
      <c r="B219" s="207"/>
      <c r="C219" s="208"/>
      <c r="D219" s="208"/>
      <c r="E219" s="208"/>
      <c r="F219" s="166"/>
      <c r="G219" s="166"/>
      <c r="H219" s="166"/>
      <c r="I219" s="166"/>
      <c r="J219" s="166"/>
      <c r="K219" s="166"/>
      <c r="L219" s="166"/>
    </row>
    <row r="220" ht="15" customHeight="1">
      <c r="A220" s="206"/>
      <c r="B220" s="207"/>
      <c r="C220" s="208"/>
      <c r="D220" s="208"/>
      <c r="E220" s="208"/>
      <c r="F220" s="166"/>
      <c r="G220" s="166"/>
      <c r="H220" s="166"/>
      <c r="I220" s="166"/>
      <c r="J220" s="166"/>
      <c r="K220" s="166"/>
      <c r="L220" s="166"/>
    </row>
    <row r="221" ht="15" customHeight="1">
      <c r="A221" s="206"/>
      <c r="B221" s="207"/>
      <c r="C221" s="208"/>
      <c r="D221" s="208"/>
      <c r="E221" s="208"/>
      <c r="F221" s="166"/>
      <c r="G221" s="166"/>
      <c r="H221" s="166"/>
      <c r="I221" s="166"/>
      <c r="J221" s="166"/>
      <c r="K221" s="166"/>
      <c r="L221" s="166"/>
    </row>
    <row r="222" ht="15" customHeight="1">
      <c r="A222" s="206"/>
      <c r="B222" s="207"/>
      <c r="C222" s="208"/>
      <c r="D222" s="208"/>
      <c r="E222" s="208"/>
      <c r="F222" s="166"/>
      <c r="G222" s="166"/>
      <c r="H222" s="166"/>
      <c r="I222" s="166"/>
      <c r="J222" s="166"/>
      <c r="K222" s="166"/>
      <c r="L222" s="166"/>
    </row>
    <row r="223" ht="15" customHeight="1">
      <c r="A223" s="206"/>
      <c r="B223" s="207"/>
      <c r="C223" s="208"/>
      <c r="D223" s="208"/>
      <c r="E223" s="208"/>
      <c r="F223" s="166"/>
      <c r="G223" s="166"/>
      <c r="H223" s="166"/>
      <c r="I223" s="166"/>
      <c r="J223" s="166"/>
      <c r="K223" s="166"/>
      <c r="L223" s="166"/>
    </row>
    <row r="224" ht="15" customHeight="1">
      <c r="A224" s="206"/>
      <c r="B224" s="207"/>
      <c r="C224" s="208"/>
      <c r="D224" s="208"/>
      <c r="E224" s="208"/>
      <c r="F224" s="166"/>
      <c r="G224" s="166"/>
      <c r="H224" s="166"/>
      <c r="I224" s="166"/>
      <c r="J224" s="166"/>
      <c r="K224" s="166"/>
      <c r="L224" s="166"/>
    </row>
    <row r="225" ht="15" customHeight="1">
      <c r="A225" s="206"/>
      <c r="B225" s="207"/>
      <c r="C225" s="208"/>
      <c r="D225" s="208"/>
      <c r="E225" s="208"/>
      <c r="F225" s="166"/>
      <c r="G225" s="166"/>
      <c r="H225" s="166"/>
      <c r="I225" s="166"/>
      <c r="J225" s="166"/>
      <c r="K225" s="166"/>
      <c r="L225" s="166"/>
    </row>
    <row r="226" ht="15" customHeight="1">
      <c r="A226" s="206"/>
      <c r="B226" s="207"/>
      <c r="C226" s="208"/>
      <c r="D226" s="208"/>
      <c r="E226" s="208"/>
      <c r="F226" s="166"/>
      <c r="G226" s="166"/>
      <c r="H226" s="166"/>
      <c r="I226" s="166"/>
      <c r="J226" s="166"/>
      <c r="K226" s="166"/>
      <c r="L226" s="166"/>
    </row>
    <row r="227" ht="15" customHeight="1">
      <c r="A227" s="206"/>
      <c r="B227" s="207"/>
      <c r="C227" s="208"/>
      <c r="D227" s="208"/>
      <c r="E227" s="208"/>
      <c r="F227" s="166"/>
      <c r="G227" s="166"/>
      <c r="H227" s="166"/>
      <c r="I227" s="166"/>
      <c r="J227" s="166"/>
      <c r="K227" s="166"/>
      <c r="L227" s="166"/>
    </row>
    <row r="228" ht="15" customHeight="1">
      <c r="A228" s="206"/>
      <c r="B228" s="207"/>
      <c r="C228" s="208"/>
      <c r="D228" s="208"/>
      <c r="E228" s="208"/>
      <c r="F228" s="166"/>
      <c r="G228" s="166"/>
      <c r="H228" s="166"/>
      <c r="I228" s="166"/>
      <c r="J228" s="166"/>
      <c r="K228" s="166"/>
      <c r="L228" s="166"/>
    </row>
    <row r="229" ht="15" customHeight="1">
      <c r="A229" s="206"/>
      <c r="B229" s="207"/>
      <c r="C229" s="208"/>
      <c r="D229" s="208"/>
      <c r="E229" s="208"/>
      <c r="F229" s="166"/>
      <c r="G229" s="166"/>
      <c r="H229" s="166"/>
      <c r="I229" s="166"/>
      <c r="J229" s="166"/>
      <c r="K229" s="166"/>
      <c r="L229" s="166"/>
    </row>
    <row r="230" ht="15" customHeight="1">
      <c r="A230" s="206"/>
      <c r="B230" s="207"/>
      <c r="C230" s="208"/>
      <c r="D230" s="208"/>
      <c r="E230" s="208"/>
      <c r="F230" s="166"/>
      <c r="G230" s="166"/>
      <c r="H230" s="166"/>
      <c r="I230" s="166"/>
      <c r="J230" s="166"/>
      <c r="K230" s="166"/>
      <c r="L230" s="166"/>
    </row>
    <row r="231" ht="15" customHeight="1">
      <c r="A231" s="206"/>
      <c r="B231" s="207"/>
      <c r="C231" s="208"/>
      <c r="D231" s="208"/>
      <c r="E231" s="208"/>
      <c r="F231" s="166"/>
      <c r="G231" s="166"/>
      <c r="H231" s="166"/>
      <c r="I231" s="166"/>
      <c r="J231" s="166"/>
      <c r="K231" s="166"/>
      <c r="L231" s="166"/>
    </row>
    <row r="232" ht="15" customHeight="1">
      <c r="A232" s="206"/>
      <c r="B232" s="207"/>
      <c r="C232" s="208"/>
      <c r="D232" s="208"/>
      <c r="E232" s="208"/>
      <c r="F232" s="166"/>
      <c r="G232" s="166"/>
      <c r="H232" s="166"/>
      <c r="I232" s="166"/>
      <c r="J232" s="166"/>
      <c r="K232" s="166"/>
      <c r="L232" s="166"/>
    </row>
    <row r="233" ht="15" customHeight="1">
      <c r="A233" s="206"/>
      <c r="B233" s="207"/>
      <c r="C233" s="208"/>
      <c r="D233" s="208"/>
      <c r="E233" s="208"/>
      <c r="F233" s="166"/>
      <c r="G233" s="166"/>
      <c r="H233" s="166"/>
      <c r="I233" s="166"/>
      <c r="J233" s="166"/>
      <c r="K233" s="166"/>
      <c r="L233" s="166"/>
    </row>
    <row r="234" ht="15" customHeight="1">
      <c r="A234" s="206"/>
      <c r="B234" s="207"/>
      <c r="C234" s="208"/>
      <c r="D234" s="208"/>
      <c r="E234" s="208"/>
      <c r="F234" s="166"/>
      <c r="G234" s="166"/>
      <c r="H234" s="166"/>
      <c r="I234" s="166"/>
      <c r="J234" s="166"/>
      <c r="K234" s="166"/>
      <c r="L234" s="166"/>
    </row>
    <row r="235" ht="15" customHeight="1">
      <c r="A235" s="206"/>
      <c r="B235" s="207"/>
      <c r="C235" s="208"/>
      <c r="D235" s="208"/>
      <c r="E235" s="208"/>
      <c r="F235" s="166"/>
      <c r="G235" s="166"/>
      <c r="H235" s="166"/>
      <c r="I235" s="166"/>
      <c r="J235" s="166"/>
      <c r="K235" s="166"/>
      <c r="L235" s="166"/>
    </row>
    <row r="236" ht="15" customHeight="1">
      <c r="A236" s="206"/>
      <c r="B236" s="207"/>
      <c r="C236" s="208"/>
      <c r="D236" s="208"/>
      <c r="E236" s="208"/>
      <c r="F236" s="166"/>
      <c r="G236" s="166"/>
      <c r="H236" s="166"/>
      <c r="I236" s="166"/>
      <c r="J236" s="166"/>
      <c r="K236" s="166"/>
      <c r="L236" s="166"/>
    </row>
    <row r="237" ht="15" customHeight="1">
      <c r="A237" s="206"/>
      <c r="B237" s="207"/>
      <c r="C237" s="208"/>
      <c r="D237" s="208"/>
      <c r="E237" s="208"/>
      <c r="F237" s="166"/>
      <c r="G237" s="166"/>
      <c r="H237" s="166"/>
      <c r="I237" s="166"/>
      <c r="J237" s="166"/>
      <c r="K237" s="166"/>
      <c r="L237" s="166"/>
    </row>
    <row r="238" ht="15" customHeight="1">
      <c r="A238" s="206"/>
      <c r="B238" s="207"/>
      <c r="C238" s="208"/>
      <c r="D238" s="208"/>
      <c r="E238" s="208"/>
      <c r="F238" s="166"/>
      <c r="G238" s="166"/>
      <c r="H238" s="166"/>
      <c r="I238" s="166"/>
      <c r="J238" s="166"/>
      <c r="K238" s="166"/>
      <c r="L238" s="166"/>
    </row>
    <row r="239" ht="15" customHeight="1">
      <c r="A239" s="206"/>
      <c r="B239" s="207"/>
      <c r="C239" s="208"/>
      <c r="D239" s="208"/>
      <c r="E239" s="208"/>
      <c r="F239" s="166"/>
      <c r="G239" s="166"/>
      <c r="H239" s="166"/>
      <c r="I239" s="166"/>
      <c r="J239" s="166"/>
      <c r="K239" s="166"/>
      <c r="L239" s="166"/>
    </row>
    <row r="240" ht="15" customHeight="1">
      <c r="A240" s="206"/>
      <c r="B240" s="207"/>
      <c r="C240" s="208"/>
      <c r="D240" s="208"/>
      <c r="E240" s="208"/>
      <c r="F240" s="166"/>
      <c r="G240" s="166"/>
      <c r="H240" s="166"/>
      <c r="I240" s="166"/>
      <c r="J240" s="166"/>
      <c r="K240" s="166"/>
      <c r="L240" s="166"/>
    </row>
    <row r="241" ht="15" customHeight="1">
      <c r="A241" s="206"/>
      <c r="B241" s="207"/>
      <c r="C241" s="208"/>
      <c r="D241" s="208"/>
      <c r="E241" s="208"/>
      <c r="F241" s="166"/>
      <c r="G241" s="166"/>
      <c r="H241" s="166"/>
      <c r="I241" s="166"/>
      <c r="J241" s="166"/>
      <c r="K241" s="166"/>
      <c r="L241" s="166"/>
    </row>
    <row r="242" ht="15" customHeight="1">
      <c r="A242" s="206"/>
      <c r="B242" s="207"/>
      <c r="C242" s="208"/>
      <c r="D242" s="208"/>
      <c r="E242" s="208"/>
      <c r="F242" s="166"/>
      <c r="G242" s="166"/>
      <c r="H242" s="166"/>
      <c r="I242" s="166"/>
      <c r="J242" s="166"/>
      <c r="K242" s="166"/>
      <c r="L242" s="166"/>
    </row>
    <row r="243" ht="15" customHeight="1">
      <c r="A243" s="206"/>
      <c r="B243" s="207"/>
      <c r="C243" s="208"/>
      <c r="D243" s="208"/>
      <c r="E243" s="208"/>
      <c r="F243" s="166"/>
      <c r="G243" s="166"/>
      <c r="H243" s="166"/>
      <c r="I243" s="166"/>
      <c r="J243" s="166"/>
      <c r="K243" s="166"/>
      <c r="L243" s="166"/>
    </row>
    <row r="244" ht="15" customHeight="1">
      <c r="A244" s="206"/>
      <c r="B244" s="207"/>
      <c r="C244" s="208"/>
      <c r="D244" s="208"/>
      <c r="E244" s="208"/>
      <c r="F244" s="166"/>
      <c r="G244" s="166"/>
      <c r="H244" s="166"/>
      <c r="I244" s="166"/>
      <c r="J244" s="166"/>
      <c r="K244" s="166"/>
      <c r="L244" s="166"/>
    </row>
    <row r="245" ht="15" customHeight="1">
      <c r="A245" s="206"/>
      <c r="B245" s="207"/>
      <c r="C245" s="208"/>
      <c r="D245" s="208"/>
      <c r="E245" s="208"/>
      <c r="F245" s="166"/>
      <c r="G245" s="166"/>
      <c r="H245" s="166"/>
      <c r="I245" s="166"/>
      <c r="J245" s="166"/>
      <c r="K245" s="166"/>
      <c r="L245" s="166"/>
    </row>
    <row r="246" ht="15" customHeight="1">
      <c r="A246" s="206"/>
      <c r="B246" s="207"/>
      <c r="C246" s="208"/>
      <c r="D246" s="208"/>
      <c r="E246" s="208"/>
      <c r="F246" s="166"/>
      <c r="G246" s="166"/>
      <c r="H246" s="166"/>
      <c r="I246" s="166"/>
      <c r="J246" s="166"/>
      <c r="K246" s="166"/>
      <c r="L246" s="166"/>
    </row>
    <row r="247" ht="15" customHeight="1">
      <c r="A247" s="206"/>
      <c r="B247" s="207"/>
      <c r="C247" s="208"/>
      <c r="D247" s="208"/>
      <c r="E247" s="208"/>
      <c r="F247" s="166"/>
      <c r="G247" s="166"/>
      <c r="H247" s="166"/>
      <c r="I247" s="166"/>
      <c r="J247" s="166"/>
      <c r="K247" s="166"/>
      <c r="L247" s="166"/>
    </row>
    <row r="248" ht="15" customHeight="1">
      <c r="A248" s="206"/>
      <c r="B248" s="207"/>
      <c r="C248" s="208"/>
      <c r="D248" s="208"/>
      <c r="E248" s="208"/>
      <c r="F248" s="166"/>
      <c r="G248" s="166"/>
      <c r="H248" s="166"/>
      <c r="I248" s="166"/>
      <c r="J248" s="166"/>
      <c r="K248" s="166"/>
      <c r="L248" s="166"/>
    </row>
    <row r="249" ht="15" customHeight="1">
      <c r="A249" s="206"/>
      <c r="B249" s="207"/>
      <c r="C249" s="208"/>
      <c r="D249" s="208"/>
      <c r="E249" s="208"/>
      <c r="F249" s="166"/>
      <c r="G249" s="166"/>
      <c r="H249" s="166"/>
      <c r="I249" s="166"/>
      <c r="J249" s="166"/>
      <c r="K249" s="166"/>
      <c r="L249" s="166"/>
    </row>
    <row r="250" ht="15" customHeight="1">
      <c r="A250" s="206"/>
      <c r="B250" s="207"/>
      <c r="C250" s="208"/>
      <c r="D250" s="208"/>
      <c r="E250" s="208"/>
      <c r="F250" s="166"/>
      <c r="G250" s="166"/>
      <c r="H250" s="166"/>
      <c r="I250" s="166"/>
      <c r="J250" s="166"/>
      <c r="K250" s="166"/>
      <c r="L250" s="166"/>
    </row>
    <row r="251" ht="15" customHeight="1">
      <c r="A251" s="206"/>
      <c r="B251" s="191"/>
      <c r="C251" s="166"/>
      <c r="D251" s="166"/>
      <c r="E251" s="166"/>
      <c r="F251" s="166"/>
      <c r="G251" s="166"/>
      <c r="H251" s="166"/>
      <c r="I251" s="166"/>
      <c r="J251" s="166"/>
      <c r="K251" s="166"/>
      <c r="L251" s="166"/>
    </row>
    <row r="252" ht="15" customHeight="1">
      <c r="A252" s="206"/>
      <c r="B252" s="191"/>
      <c r="C252" s="166"/>
      <c r="D252" s="166"/>
      <c r="E252" s="166"/>
      <c r="F252" s="166"/>
      <c r="G252" s="166"/>
      <c r="H252" s="166"/>
      <c r="I252" s="166"/>
      <c r="J252" s="166"/>
      <c r="K252" s="166"/>
      <c r="L252" s="166"/>
    </row>
    <row r="253" ht="15" customHeight="1">
      <c r="A253" s="206"/>
      <c r="B253" s="191"/>
      <c r="C253" s="166"/>
      <c r="D253" s="166"/>
      <c r="E253" s="166"/>
      <c r="F253" s="166"/>
      <c r="G253" s="166"/>
      <c r="H253" s="166"/>
      <c r="I253" s="166"/>
      <c r="J253" s="166"/>
      <c r="K253" s="166"/>
      <c r="L253" s="166"/>
    </row>
    <row r="254" ht="15" customHeight="1">
      <c r="A254" s="206"/>
      <c r="B254" s="191"/>
      <c r="C254" s="166"/>
      <c r="D254" s="166"/>
      <c r="E254" s="166"/>
      <c r="F254" s="166"/>
      <c r="G254" s="166"/>
      <c r="H254" s="166"/>
      <c r="I254" s="166"/>
      <c r="J254" s="166"/>
      <c r="K254" s="166"/>
      <c r="L254" s="166"/>
    </row>
    <row r="255" ht="15" customHeight="1">
      <c r="A255" s="206"/>
      <c r="B255" s="191"/>
      <c r="C255" s="166"/>
      <c r="D255" s="166"/>
      <c r="E255" s="166"/>
      <c r="F255" s="166"/>
      <c r="G255" s="166"/>
      <c r="H255" s="166"/>
      <c r="I255" s="166"/>
      <c r="J255" s="166"/>
      <c r="K255" s="166"/>
      <c r="L255" s="166"/>
    </row>
    <row r="256" ht="15" customHeight="1">
      <c r="A256" s="206"/>
      <c r="B256" s="191"/>
      <c r="C256" s="166"/>
      <c r="D256" s="166"/>
      <c r="E256" s="166"/>
      <c r="F256" s="166"/>
      <c r="G256" s="166"/>
      <c r="H256" s="166"/>
      <c r="I256" s="166"/>
      <c r="J256" s="166"/>
      <c r="K256" s="166"/>
      <c r="L256" s="166"/>
    </row>
    <row r="257" ht="15" customHeight="1">
      <c r="A257" s="206"/>
      <c r="B257" s="191"/>
      <c r="C257" s="166"/>
      <c r="D257" s="166"/>
      <c r="E257" s="166"/>
      <c r="F257" s="166"/>
      <c r="G257" s="166"/>
      <c r="H257" s="166"/>
      <c r="I257" s="166"/>
      <c r="J257" s="166"/>
      <c r="K257" s="166"/>
      <c r="L257" s="166"/>
    </row>
    <row r="258" ht="15" customHeight="1">
      <c r="A258" s="206"/>
      <c r="B258" s="191"/>
      <c r="C258" s="166"/>
      <c r="D258" s="166"/>
      <c r="E258" s="166"/>
      <c r="F258" s="166"/>
      <c r="G258" s="166"/>
      <c r="H258" s="166"/>
      <c r="I258" s="166"/>
      <c r="J258" s="166"/>
      <c r="K258" s="166"/>
      <c r="L258" s="166"/>
    </row>
    <row r="259" ht="15" customHeight="1">
      <c r="A259" s="206"/>
      <c r="B259" s="191"/>
      <c r="C259" s="166"/>
      <c r="D259" s="166"/>
      <c r="E259" s="166"/>
      <c r="F259" s="166"/>
      <c r="G259" s="166"/>
      <c r="H259" s="166"/>
      <c r="I259" s="166"/>
      <c r="J259" s="166"/>
      <c r="K259" s="166"/>
      <c r="L259" s="166"/>
    </row>
    <row r="260" ht="15" customHeight="1">
      <c r="A260" s="206"/>
      <c r="B260" s="191"/>
      <c r="C260" s="166"/>
      <c r="D260" s="166"/>
      <c r="E260" s="166"/>
      <c r="F260" s="166"/>
      <c r="G260" s="166"/>
      <c r="H260" s="166"/>
      <c r="I260" s="166"/>
      <c r="J260" s="166"/>
      <c r="K260" s="166"/>
      <c r="L260" s="166"/>
    </row>
    <row r="261" ht="15" customHeight="1">
      <c r="A261" s="206"/>
      <c r="B261" s="191"/>
      <c r="C261" s="166"/>
      <c r="D261" s="166"/>
      <c r="E261" s="166"/>
      <c r="F261" s="166"/>
      <c r="G261" s="166"/>
      <c r="H261" s="166"/>
      <c r="I261" s="166"/>
      <c r="J261" s="166"/>
      <c r="K261" s="166"/>
      <c r="L261" s="166"/>
    </row>
    <row r="262" ht="15" customHeight="1">
      <c r="A262" s="206"/>
      <c r="B262" s="191"/>
      <c r="C262" s="166"/>
      <c r="D262" s="166"/>
      <c r="E262" s="166"/>
      <c r="F262" s="166"/>
      <c r="G262" s="166"/>
      <c r="H262" s="166"/>
      <c r="I262" s="166"/>
      <c r="J262" s="166"/>
      <c r="K262" s="166"/>
      <c r="L262" s="166"/>
    </row>
    <row r="263" ht="15" customHeight="1">
      <c r="A263" s="206"/>
      <c r="B263" s="191"/>
      <c r="C263" s="166"/>
      <c r="D263" s="166"/>
      <c r="E263" s="166"/>
      <c r="F263" s="166"/>
      <c r="G263" s="166"/>
      <c r="H263" s="166"/>
      <c r="I263" s="166"/>
      <c r="J263" s="166"/>
      <c r="K263" s="166"/>
      <c r="L263" s="166"/>
    </row>
    <row r="264" ht="15" customHeight="1">
      <c r="A264" s="206"/>
      <c r="B264" s="191"/>
      <c r="C264" s="166"/>
      <c r="D264" s="166"/>
      <c r="E264" s="166"/>
      <c r="F264" s="166"/>
      <c r="G264" s="166"/>
      <c r="H264" s="166"/>
      <c r="I264" s="166"/>
      <c r="J264" s="166"/>
      <c r="K264" s="166"/>
      <c r="L264" s="166"/>
    </row>
    <row r="265" ht="15" customHeight="1">
      <c r="A265" s="206"/>
      <c r="B265" s="191"/>
      <c r="C265" s="166"/>
      <c r="D265" s="166"/>
      <c r="E265" s="166"/>
      <c r="F265" s="166"/>
      <c r="G265" s="166"/>
      <c r="H265" s="166"/>
      <c r="I265" s="166"/>
      <c r="J265" s="166"/>
      <c r="K265" s="166"/>
      <c r="L265" s="166"/>
    </row>
    <row r="266" ht="15" customHeight="1">
      <c r="A266" s="206"/>
      <c r="B266" s="191"/>
      <c r="C266" s="166"/>
      <c r="D266" s="166"/>
      <c r="E266" s="166"/>
      <c r="F266" s="166"/>
      <c r="G266" s="166"/>
      <c r="H266" s="166"/>
      <c r="I266" s="166"/>
      <c r="J266" s="166"/>
      <c r="K266" s="166"/>
      <c r="L266" s="166"/>
    </row>
    <row r="267" ht="15" customHeight="1">
      <c r="A267" s="206"/>
      <c r="B267" s="191"/>
      <c r="C267" s="166"/>
      <c r="D267" s="166"/>
      <c r="E267" s="166"/>
      <c r="F267" s="166"/>
      <c r="G267" s="166"/>
      <c r="H267" s="166"/>
      <c r="I267" s="166"/>
      <c r="J267" s="166"/>
      <c r="K267" s="166"/>
      <c r="L267" s="166"/>
    </row>
    <row r="268" ht="15" customHeight="1">
      <c r="A268" s="206"/>
      <c r="B268" s="191"/>
      <c r="C268" s="166"/>
      <c r="D268" s="166"/>
      <c r="E268" s="166"/>
      <c r="F268" s="166"/>
      <c r="G268" s="166"/>
      <c r="H268" s="166"/>
      <c r="I268" s="166"/>
      <c r="J268" s="166"/>
      <c r="K268" s="166"/>
      <c r="L268" s="166"/>
    </row>
    <row r="269" ht="15" customHeight="1">
      <c r="A269" s="206"/>
      <c r="B269" s="191"/>
      <c r="C269" s="166"/>
      <c r="D269" s="166"/>
      <c r="E269" s="166"/>
      <c r="F269" s="166"/>
      <c r="G269" s="166"/>
      <c r="H269" s="166"/>
      <c r="I269" s="166"/>
      <c r="J269" s="166"/>
      <c r="K269" s="166"/>
      <c r="L269" s="166"/>
    </row>
    <row r="270" ht="15" customHeight="1">
      <c r="A270" s="206"/>
      <c r="B270" s="191"/>
      <c r="C270" s="166"/>
      <c r="D270" s="166"/>
      <c r="E270" s="166"/>
      <c r="F270" s="166"/>
      <c r="G270" s="166"/>
      <c r="H270" s="166"/>
      <c r="I270" s="166"/>
      <c r="J270" s="166"/>
      <c r="K270" s="166"/>
      <c r="L270" s="166"/>
    </row>
    <row r="271" ht="15" customHeight="1">
      <c r="A271" s="206"/>
      <c r="B271" s="191"/>
      <c r="C271" s="166"/>
      <c r="D271" s="166"/>
      <c r="E271" s="166"/>
      <c r="F271" s="166"/>
      <c r="G271" s="166"/>
      <c r="H271" s="166"/>
      <c r="I271" s="166"/>
      <c r="J271" s="166"/>
      <c r="K271" s="166"/>
      <c r="L271" s="166"/>
    </row>
    <row r="272" ht="15" customHeight="1">
      <c r="A272" s="206"/>
      <c r="B272" s="191"/>
      <c r="C272" s="166"/>
      <c r="D272" s="166"/>
      <c r="E272" s="166"/>
      <c r="F272" s="166"/>
      <c r="G272" s="166"/>
      <c r="H272" s="166"/>
      <c r="I272" s="166"/>
      <c r="J272" s="166"/>
      <c r="K272" s="166"/>
      <c r="L272" s="166"/>
    </row>
    <row r="273" ht="15" customHeight="1">
      <c r="A273" s="206"/>
      <c r="B273" s="191"/>
      <c r="C273" s="166"/>
      <c r="D273" s="166"/>
      <c r="E273" s="166"/>
      <c r="F273" s="166"/>
      <c r="G273" s="166"/>
      <c r="H273" s="166"/>
      <c r="I273" s="166"/>
      <c r="J273" s="166"/>
      <c r="K273" s="166"/>
      <c r="L273" s="166"/>
    </row>
    <row r="274" ht="15" customHeight="1">
      <c r="A274" s="206"/>
      <c r="B274" s="191"/>
      <c r="C274" s="166"/>
      <c r="D274" s="166"/>
      <c r="E274" s="166"/>
      <c r="F274" s="166"/>
      <c r="G274" s="166"/>
      <c r="H274" s="166"/>
      <c r="I274" s="166"/>
      <c r="J274" s="166"/>
      <c r="K274" s="166"/>
      <c r="L274" s="166"/>
    </row>
    <row r="275" ht="15" customHeight="1">
      <c r="A275" s="206"/>
      <c r="B275" s="191"/>
      <c r="C275" s="166"/>
      <c r="D275" s="166"/>
      <c r="E275" s="166"/>
      <c r="F275" s="166"/>
      <c r="G275" s="166"/>
      <c r="H275" s="166"/>
      <c r="I275" s="166"/>
      <c r="J275" s="166"/>
      <c r="K275" s="166"/>
      <c r="L275" s="166"/>
    </row>
    <row r="276" ht="15" customHeight="1">
      <c r="A276" s="206"/>
      <c r="B276" s="191"/>
      <c r="C276" s="166"/>
      <c r="D276" s="166"/>
      <c r="E276" s="166"/>
      <c r="F276" s="166"/>
      <c r="G276" s="166"/>
      <c r="H276" s="166"/>
      <c r="I276" s="166"/>
      <c r="J276" s="166"/>
      <c r="K276" s="166"/>
      <c r="L276" s="166"/>
    </row>
    <row r="277" ht="15" customHeight="1">
      <c r="A277" s="206"/>
      <c r="B277" s="191"/>
      <c r="C277" s="166"/>
      <c r="D277" s="166"/>
      <c r="E277" s="166"/>
      <c r="F277" s="166"/>
      <c r="G277" s="166"/>
      <c r="H277" s="166"/>
      <c r="I277" s="166"/>
      <c r="J277" s="166"/>
      <c r="K277" s="166"/>
      <c r="L277" s="166"/>
    </row>
    <row r="278" ht="15" customHeight="1">
      <c r="A278" s="206"/>
      <c r="B278" s="191"/>
      <c r="C278" s="166"/>
      <c r="D278" s="166"/>
      <c r="E278" s="166"/>
      <c r="F278" s="166"/>
      <c r="G278" s="166"/>
      <c r="H278" s="166"/>
      <c r="I278" s="166"/>
      <c r="J278" s="166"/>
      <c r="K278" s="166"/>
      <c r="L278" s="166"/>
    </row>
    <row r="279" ht="15" customHeight="1">
      <c r="A279" s="206"/>
      <c r="B279" s="191"/>
      <c r="C279" s="166"/>
      <c r="D279" s="166"/>
      <c r="E279" s="166"/>
      <c r="F279" s="166"/>
      <c r="G279" s="166"/>
      <c r="H279" s="166"/>
      <c r="I279" s="166"/>
      <c r="J279" s="166"/>
      <c r="K279" s="166"/>
      <c r="L279" s="166"/>
    </row>
    <row r="280" ht="15" customHeight="1">
      <c r="A280" s="206"/>
      <c r="B280" s="191"/>
      <c r="C280" s="166"/>
      <c r="D280" s="166"/>
      <c r="E280" s="166"/>
      <c r="F280" s="166"/>
      <c r="G280" s="166"/>
      <c r="H280" s="166"/>
      <c r="I280" s="166"/>
      <c r="J280" s="166"/>
      <c r="K280" s="166"/>
      <c r="L280" s="166"/>
    </row>
    <row r="281" ht="15" customHeight="1">
      <c r="A281" s="206"/>
      <c r="B281" s="191"/>
      <c r="C281" s="166"/>
      <c r="D281" s="166"/>
      <c r="E281" s="166"/>
      <c r="F281" s="166"/>
      <c r="G281" s="166"/>
      <c r="H281" s="166"/>
      <c r="I281" s="166"/>
      <c r="J281" s="166"/>
      <c r="K281" s="166"/>
      <c r="L281" s="166"/>
    </row>
    <row r="282" ht="15" customHeight="1">
      <c r="A282" s="206"/>
      <c r="B282" s="191"/>
      <c r="C282" s="166"/>
      <c r="D282" s="166"/>
      <c r="E282" s="166"/>
      <c r="F282" s="166"/>
      <c r="G282" s="166"/>
      <c r="H282" s="166"/>
      <c r="I282" s="166"/>
      <c r="J282" s="166"/>
      <c r="K282" s="166"/>
      <c r="L282" s="166"/>
    </row>
    <row r="283" ht="15" customHeight="1">
      <c r="A283" s="206"/>
      <c r="B283" s="191"/>
      <c r="C283" s="166"/>
      <c r="D283" s="166"/>
      <c r="E283" s="166"/>
      <c r="F283" s="166"/>
      <c r="G283" s="166"/>
      <c r="H283" s="166"/>
      <c r="I283" s="166"/>
      <c r="J283" s="166"/>
      <c r="K283" s="166"/>
      <c r="L283" s="166"/>
    </row>
    <row r="284" ht="15" customHeight="1">
      <c r="A284" s="206"/>
      <c r="B284" s="191"/>
      <c r="C284" s="166"/>
      <c r="D284" s="166"/>
      <c r="E284" s="166"/>
      <c r="F284" s="166"/>
      <c r="G284" s="166"/>
      <c r="H284" s="166"/>
      <c r="I284" s="166"/>
      <c r="J284" s="166"/>
      <c r="K284" s="166"/>
      <c r="L284" s="166"/>
    </row>
    <row r="285" ht="15" customHeight="1">
      <c r="A285" s="206"/>
      <c r="B285" s="191"/>
      <c r="C285" s="166"/>
      <c r="D285" s="166"/>
      <c r="E285" s="166"/>
      <c r="F285" s="166"/>
      <c r="G285" s="166"/>
      <c r="H285" s="166"/>
      <c r="I285" s="166"/>
      <c r="J285" s="166"/>
      <c r="K285" s="166"/>
      <c r="L285" s="166"/>
    </row>
    <row r="286" ht="15" customHeight="1">
      <c r="A286" s="206"/>
      <c r="B286" s="191"/>
      <c r="C286" s="166"/>
      <c r="D286" s="166"/>
      <c r="E286" s="166"/>
      <c r="F286" s="166"/>
      <c r="G286" s="166"/>
      <c r="H286" s="166"/>
      <c r="I286" s="166"/>
      <c r="J286" s="166"/>
      <c r="K286" s="166"/>
      <c r="L286" s="166"/>
    </row>
    <row r="287" ht="15" customHeight="1">
      <c r="A287" s="206"/>
      <c r="B287" s="191"/>
      <c r="C287" s="166"/>
      <c r="D287" s="166"/>
      <c r="E287" s="166"/>
      <c r="F287" s="166"/>
      <c r="G287" s="166"/>
      <c r="H287" s="166"/>
      <c r="I287" s="166"/>
      <c r="J287" s="166"/>
      <c r="K287" s="166"/>
      <c r="L287" s="166"/>
    </row>
    <row r="288" ht="15" customHeight="1">
      <c r="A288" s="206"/>
      <c r="B288" s="191"/>
      <c r="C288" s="166"/>
      <c r="D288" s="166"/>
      <c r="E288" s="166"/>
      <c r="F288" s="166"/>
      <c r="G288" s="166"/>
      <c r="H288" s="166"/>
      <c r="I288" s="166"/>
      <c r="J288" s="166"/>
      <c r="K288" s="166"/>
      <c r="L288" s="166"/>
    </row>
    <row r="289" ht="15" customHeight="1">
      <c r="A289" s="206"/>
      <c r="B289" s="191"/>
      <c r="C289" s="166"/>
      <c r="D289" s="166"/>
      <c r="E289" s="166"/>
      <c r="F289" s="166"/>
      <c r="G289" s="166"/>
      <c r="H289" s="166"/>
      <c r="I289" s="166"/>
      <c r="J289" s="166"/>
      <c r="K289" s="166"/>
      <c r="L289" s="166"/>
    </row>
    <row r="290" ht="15" customHeight="1">
      <c r="A290" s="206"/>
      <c r="B290" s="191"/>
      <c r="C290" s="166"/>
      <c r="D290" s="166"/>
      <c r="E290" s="166"/>
      <c r="F290" s="166"/>
      <c r="G290" s="166"/>
      <c r="H290" s="166"/>
      <c r="I290" s="166"/>
      <c r="J290" s="166"/>
      <c r="K290" s="166"/>
      <c r="L290" s="166"/>
    </row>
    <row r="291" ht="15" customHeight="1">
      <c r="A291" s="206"/>
      <c r="B291" s="191"/>
      <c r="C291" s="166"/>
      <c r="D291" s="166"/>
      <c r="E291" s="166"/>
      <c r="F291" s="166"/>
      <c r="G291" s="166"/>
      <c r="H291" s="166"/>
      <c r="I291" s="166"/>
      <c r="J291" s="166"/>
      <c r="K291" s="166"/>
      <c r="L291" s="166"/>
    </row>
    <row r="292" ht="15" customHeight="1">
      <c r="A292" s="206"/>
      <c r="B292" s="191"/>
      <c r="C292" s="166"/>
      <c r="D292" s="166"/>
      <c r="E292" s="166"/>
      <c r="F292" s="166"/>
      <c r="G292" s="166"/>
      <c r="H292" s="166"/>
      <c r="I292" s="166"/>
      <c r="J292" s="166"/>
      <c r="K292" s="166"/>
      <c r="L292" s="166"/>
    </row>
    <row r="293" ht="15" customHeight="1">
      <c r="A293" s="206"/>
      <c r="B293" s="191"/>
      <c r="C293" s="166"/>
      <c r="D293" s="166"/>
      <c r="E293" s="166"/>
      <c r="F293" s="166"/>
      <c r="G293" s="166"/>
      <c r="H293" s="166"/>
      <c r="I293" s="166"/>
      <c r="J293" s="166"/>
      <c r="K293" s="166"/>
      <c r="L293" s="166"/>
    </row>
    <row r="294" ht="15" customHeight="1">
      <c r="A294" s="206"/>
      <c r="B294" s="191"/>
      <c r="C294" s="166"/>
      <c r="D294" s="166"/>
      <c r="E294" s="166"/>
      <c r="F294" s="166"/>
      <c r="G294" s="166"/>
      <c r="H294" s="166"/>
      <c r="I294" s="166"/>
      <c r="J294" s="166"/>
      <c r="K294" s="166"/>
      <c r="L294" s="166"/>
    </row>
    <row r="295" ht="15" customHeight="1">
      <c r="A295" s="206"/>
      <c r="B295" s="191"/>
      <c r="C295" s="166"/>
      <c r="D295" s="166"/>
      <c r="E295" s="166"/>
      <c r="F295" s="166"/>
      <c r="G295" s="166"/>
      <c r="H295" s="166"/>
      <c r="I295" s="166"/>
      <c r="J295" s="166"/>
      <c r="K295" s="166"/>
      <c r="L295" s="166"/>
    </row>
    <row r="296" ht="15" customHeight="1">
      <c r="A296" s="206"/>
      <c r="B296" s="191"/>
      <c r="C296" s="166"/>
      <c r="D296" s="166"/>
      <c r="E296" s="166"/>
      <c r="F296" s="166"/>
      <c r="G296" s="166"/>
      <c r="H296" s="166"/>
      <c r="I296" s="166"/>
      <c r="J296" s="166"/>
      <c r="K296" s="166"/>
      <c r="L296" s="166"/>
    </row>
    <row r="297" ht="15" customHeight="1">
      <c r="A297" s="206"/>
      <c r="B297" s="191"/>
      <c r="C297" s="166"/>
      <c r="D297" s="166"/>
      <c r="E297" s="166"/>
      <c r="F297" s="166"/>
      <c r="G297" s="166"/>
      <c r="H297" s="166"/>
      <c r="I297" s="166"/>
      <c r="J297" s="166"/>
      <c r="K297" s="166"/>
      <c r="L297" s="166"/>
    </row>
    <row r="298" ht="15" customHeight="1">
      <c r="A298" s="206"/>
      <c r="B298" s="191"/>
      <c r="C298" s="166"/>
      <c r="D298" s="166"/>
      <c r="E298" s="166"/>
      <c r="F298" s="166"/>
      <c r="G298" s="166"/>
      <c r="H298" s="166"/>
      <c r="I298" s="166"/>
      <c r="J298" s="166"/>
      <c r="K298" s="166"/>
      <c r="L298" s="166"/>
    </row>
    <row r="299" ht="15" customHeight="1">
      <c r="A299" s="206"/>
      <c r="B299" s="191"/>
      <c r="C299" s="166"/>
      <c r="D299" s="166"/>
      <c r="E299" s="166"/>
      <c r="F299" s="166"/>
      <c r="G299" s="166"/>
      <c r="H299" s="166"/>
      <c r="I299" s="166"/>
      <c r="J299" s="166"/>
      <c r="K299" s="166"/>
      <c r="L299" s="166"/>
    </row>
    <row r="300" ht="15" customHeight="1">
      <c r="A300" s="206"/>
      <c r="B300" s="191"/>
      <c r="C300" s="166"/>
      <c r="D300" s="166"/>
      <c r="E300" s="166"/>
      <c r="F300" s="166"/>
      <c r="G300" s="166"/>
      <c r="H300" s="166"/>
      <c r="I300" s="166"/>
      <c r="J300" s="166"/>
      <c r="K300" s="166"/>
      <c r="L300" s="166"/>
    </row>
    <row r="301" ht="15" customHeight="1">
      <c r="A301" s="206"/>
      <c r="B301" s="191"/>
      <c r="C301" s="166"/>
      <c r="D301" s="166"/>
      <c r="E301" s="166"/>
      <c r="F301" s="166"/>
      <c r="G301" s="166"/>
      <c r="H301" s="166"/>
      <c r="I301" s="166"/>
      <c r="J301" s="166"/>
      <c r="K301" s="166"/>
      <c r="L301" s="166"/>
    </row>
    <row r="302" ht="15" customHeight="1">
      <c r="A302" s="206"/>
      <c r="B302" s="191"/>
      <c r="C302" s="166"/>
      <c r="D302" s="166"/>
      <c r="E302" s="166"/>
      <c r="F302" s="166"/>
      <c r="G302" s="166"/>
      <c r="H302" s="166"/>
      <c r="I302" s="166"/>
      <c r="J302" s="166"/>
      <c r="K302" s="166"/>
      <c r="L302" s="166"/>
    </row>
    <row r="303" ht="15" customHeight="1">
      <c r="A303" s="206"/>
      <c r="B303" s="191"/>
      <c r="C303" s="166"/>
      <c r="D303" s="166"/>
      <c r="E303" s="166"/>
      <c r="F303" s="166"/>
      <c r="G303" s="166"/>
      <c r="H303" s="166"/>
      <c r="I303" s="166"/>
      <c r="J303" s="166"/>
      <c r="K303" s="166"/>
      <c r="L303" s="166"/>
    </row>
    <row r="304" ht="15" customHeight="1">
      <c r="A304" s="206"/>
      <c r="B304" s="191"/>
      <c r="C304" s="166"/>
      <c r="D304" s="166"/>
      <c r="E304" s="166"/>
      <c r="F304" s="166"/>
      <c r="G304" s="166"/>
      <c r="H304" s="166"/>
      <c r="I304" s="166"/>
      <c r="J304" s="166"/>
      <c r="K304" s="166"/>
      <c r="L304" s="166"/>
    </row>
    <row r="305" ht="15" customHeight="1">
      <c r="A305" s="206"/>
      <c r="B305" s="191"/>
      <c r="C305" s="166"/>
      <c r="D305" s="166"/>
      <c r="E305" s="166"/>
      <c r="F305" s="166"/>
      <c r="G305" s="166"/>
      <c r="H305" s="166"/>
      <c r="I305" s="166"/>
      <c r="J305" s="166"/>
      <c r="K305" s="166"/>
      <c r="L305" s="166"/>
    </row>
    <row r="306" ht="15" customHeight="1">
      <c r="A306" s="206"/>
      <c r="B306" s="191"/>
      <c r="C306" s="166"/>
      <c r="D306" s="166"/>
      <c r="E306" s="166"/>
      <c r="F306" s="166"/>
      <c r="G306" s="166"/>
      <c r="H306" s="166"/>
      <c r="I306" s="166"/>
      <c r="J306" s="166"/>
      <c r="K306" s="166"/>
      <c r="L306" s="166"/>
    </row>
    <row r="307" ht="15" customHeight="1">
      <c r="A307" s="206"/>
      <c r="B307" s="191"/>
      <c r="C307" s="166"/>
      <c r="D307" s="166"/>
      <c r="E307" s="166"/>
      <c r="F307" s="166"/>
      <c r="G307" s="166"/>
      <c r="H307" s="166"/>
      <c r="I307" s="166"/>
      <c r="J307" s="166"/>
      <c r="K307" s="166"/>
      <c r="L307" s="166"/>
    </row>
    <row r="308" ht="15" customHeight="1">
      <c r="A308" s="206"/>
      <c r="B308" s="191"/>
      <c r="C308" s="166"/>
      <c r="D308" s="166"/>
      <c r="E308" s="166"/>
      <c r="F308" s="166"/>
      <c r="G308" s="166"/>
      <c r="H308" s="166"/>
      <c r="I308" s="166"/>
      <c r="J308" s="166"/>
      <c r="K308" s="166"/>
      <c r="L308" s="166"/>
    </row>
    <row r="309" ht="15" customHeight="1">
      <c r="A309" s="206"/>
      <c r="B309" s="191"/>
      <c r="C309" s="166"/>
      <c r="D309" s="166"/>
      <c r="E309" s="166"/>
      <c r="F309" s="166"/>
      <c r="G309" s="166"/>
      <c r="H309" s="166"/>
      <c r="I309" s="166"/>
      <c r="J309" s="166"/>
      <c r="K309" s="166"/>
      <c r="L309" s="166"/>
    </row>
    <row r="310" ht="15" customHeight="1">
      <c r="A310" s="206"/>
      <c r="B310" s="191"/>
      <c r="C310" s="166"/>
      <c r="D310" s="166"/>
      <c r="E310" s="166"/>
      <c r="F310" s="166"/>
      <c r="G310" s="166"/>
      <c r="H310" s="166"/>
      <c r="I310" s="166"/>
      <c r="J310" s="166"/>
      <c r="K310" s="166"/>
      <c r="L310" s="166"/>
    </row>
    <row r="311" ht="15" customHeight="1">
      <c r="A311" s="206"/>
      <c r="B311" s="191"/>
      <c r="C311" s="166"/>
      <c r="D311" s="166"/>
      <c r="E311" s="166"/>
      <c r="F311" s="166"/>
      <c r="G311" s="166"/>
      <c r="H311" s="166"/>
      <c r="I311" s="166"/>
      <c r="J311" s="166"/>
      <c r="K311" s="166"/>
      <c r="L311" s="166"/>
    </row>
    <row r="312" ht="15" customHeight="1">
      <c r="A312" s="206"/>
      <c r="B312" s="191"/>
      <c r="C312" s="166"/>
      <c r="D312" s="166"/>
      <c r="E312" s="166"/>
      <c r="F312" s="166"/>
      <c r="G312" s="166"/>
      <c r="H312" s="166"/>
      <c r="I312" s="166"/>
      <c r="J312" s="166"/>
      <c r="K312" s="166"/>
      <c r="L312" s="166"/>
    </row>
    <row r="313" ht="15" customHeight="1">
      <c r="A313" s="206"/>
      <c r="B313" s="191"/>
      <c r="C313" s="166"/>
      <c r="D313" s="166"/>
      <c r="E313" s="166"/>
      <c r="F313" s="166"/>
      <c r="G313" s="166"/>
      <c r="H313" s="166"/>
      <c r="I313" s="166"/>
      <c r="J313" s="166"/>
      <c r="K313" s="166"/>
      <c r="L313" s="166"/>
    </row>
    <row r="314" ht="15" customHeight="1">
      <c r="A314" s="206"/>
      <c r="B314" s="191"/>
      <c r="C314" s="166"/>
      <c r="D314" s="166"/>
      <c r="E314" s="166"/>
      <c r="F314" s="166"/>
      <c r="G314" s="166"/>
      <c r="H314" s="166"/>
      <c r="I314" s="166"/>
      <c r="J314" s="166"/>
      <c r="K314" s="166"/>
      <c r="L314" s="166"/>
    </row>
    <row r="315" ht="15" customHeight="1">
      <c r="A315" s="206"/>
      <c r="B315" s="191"/>
      <c r="C315" s="166"/>
      <c r="D315" s="166"/>
      <c r="E315" s="166"/>
      <c r="F315" s="166"/>
      <c r="G315" s="166"/>
      <c r="H315" s="166"/>
      <c r="I315" s="166"/>
      <c r="J315" s="166"/>
      <c r="K315" s="166"/>
      <c r="L315" s="166"/>
    </row>
    <row r="316" ht="15" customHeight="1">
      <c r="A316" s="206"/>
      <c r="B316" s="191"/>
      <c r="C316" s="166"/>
      <c r="D316" s="166"/>
      <c r="E316" s="166"/>
      <c r="F316" s="166"/>
      <c r="G316" s="166"/>
      <c r="H316" s="166"/>
      <c r="I316" s="166"/>
      <c r="J316" s="166"/>
      <c r="K316" s="166"/>
      <c r="L316" s="166"/>
    </row>
    <row r="317" ht="15" customHeight="1">
      <c r="A317" s="206"/>
      <c r="B317" s="191"/>
      <c r="C317" s="166"/>
      <c r="D317" s="166"/>
      <c r="E317" s="166"/>
      <c r="F317" s="166"/>
      <c r="G317" s="166"/>
      <c r="H317" s="166"/>
      <c r="I317" s="166"/>
      <c r="J317" s="166"/>
      <c r="K317" s="166"/>
      <c r="L317" s="166"/>
    </row>
    <row r="318" ht="15" customHeight="1">
      <c r="A318" s="206"/>
      <c r="B318" s="191"/>
      <c r="C318" s="166"/>
      <c r="D318" s="166"/>
      <c r="E318" s="166"/>
      <c r="F318" s="166"/>
      <c r="G318" s="166"/>
      <c r="H318" s="166"/>
      <c r="I318" s="166"/>
      <c r="J318" s="166"/>
      <c r="K318" s="166"/>
      <c r="L318" s="166"/>
    </row>
    <row r="319" ht="15" customHeight="1">
      <c r="A319" s="206"/>
      <c r="B319" s="191"/>
      <c r="C319" s="166"/>
      <c r="D319" s="166"/>
      <c r="E319" s="166"/>
      <c r="F319" s="166"/>
      <c r="G319" s="166"/>
      <c r="H319" s="166"/>
      <c r="I319" s="166"/>
      <c r="J319" s="166"/>
      <c r="K319" s="166"/>
      <c r="L319" s="166"/>
    </row>
    <row r="320" ht="15" customHeight="1">
      <c r="A320" s="206"/>
      <c r="B320" s="191"/>
      <c r="C320" s="166"/>
      <c r="D320" s="166"/>
      <c r="E320" s="166"/>
      <c r="F320" s="166"/>
      <c r="G320" s="166"/>
      <c r="H320" s="166"/>
      <c r="I320" s="166"/>
      <c r="J320" s="166"/>
      <c r="K320" s="166"/>
      <c r="L320" s="166"/>
    </row>
    <row r="321" ht="15" customHeight="1">
      <c r="A321" s="206"/>
      <c r="B321" s="191"/>
      <c r="C321" s="166"/>
      <c r="D321" s="166"/>
      <c r="E321" s="166"/>
      <c r="F321" s="166"/>
      <c r="G321" s="166"/>
      <c r="H321" s="166"/>
      <c r="I321" s="166"/>
      <c r="J321" s="166"/>
      <c r="K321" s="166"/>
      <c r="L321" s="166"/>
    </row>
    <row r="322" ht="15" customHeight="1">
      <c r="A322" s="206"/>
      <c r="B322" s="191"/>
      <c r="C322" s="166"/>
      <c r="D322" s="166"/>
      <c r="E322" s="166"/>
      <c r="F322" s="166"/>
      <c r="G322" s="166"/>
      <c r="H322" s="166"/>
      <c r="I322" s="166"/>
      <c r="J322" s="166"/>
      <c r="K322" s="166"/>
      <c r="L322" s="166"/>
    </row>
    <row r="323" ht="15" customHeight="1">
      <c r="A323" s="206"/>
      <c r="B323" s="191"/>
      <c r="C323" s="166"/>
      <c r="D323" s="166"/>
      <c r="E323" s="166"/>
      <c r="F323" s="166"/>
      <c r="G323" s="166"/>
      <c r="H323" s="166"/>
      <c r="I323" s="166"/>
      <c r="J323" s="166"/>
      <c r="K323" s="166"/>
      <c r="L323" s="166"/>
    </row>
    <row r="324" ht="15" customHeight="1">
      <c r="A324" s="206"/>
      <c r="B324" s="191"/>
      <c r="C324" s="166"/>
      <c r="D324" s="166"/>
      <c r="E324" s="166"/>
      <c r="F324" s="166"/>
      <c r="G324" s="166"/>
      <c r="H324" s="166"/>
      <c r="I324" s="166"/>
      <c r="J324" s="166"/>
      <c r="K324" s="166"/>
      <c r="L324" s="166"/>
    </row>
    <row r="325" ht="15" customHeight="1">
      <c r="A325" s="206"/>
      <c r="B325" s="191"/>
      <c r="C325" s="166"/>
      <c r="D325" s="166"/>
      <c r="E325" s="166"/>
      <c r="F325" s="166"/>
      <c r="G325" s="166"/>
      <c r="H325" s="166"/>
      <c r="I325" s="166"/>
      <c r="J325" s="166"/>
      <c r="K325" s="166"/>
      <c r="L325" s="166"/>
    </row>
    <row r="326" ht="15" customHeight="1">
      <c r="A326" s="206"/>
      <c r="B326" s="191"/>
      <c r="C326" s="166"/>
      <c r="D326" s="166"/>
      <c r="E326" s="166"/>
      <c r="F326" s="166"/>
      <c r="G326" s="166"/>
      <c r="H326" s="166"/>
      <c r="I326" s="166"/>
      <c r="J326" s="166"/>
      <c r="K326" s="166"/>
      <c r="L326" s="166"/>
    </row>
    <row r="327" ht="15" customHeight="1">
      <c r="A327" s="206"/>
      <c r="B327" s="191"/>
      <c r="C327" s="166"/>
      <c r="D327" s="166"/>
      <c r="E327" s="166"/>
      <c r="F327" s="166"/>
      <c r="G327" s="166"/>
      <c r="H327" s="166"/>
      <c r="I327" s="166"/>
      <c r="J327" s="166"/>
      <c r="K327" s="166"/>
      <c r="L327" s="166"/>
    </row>
    <row r="328" ht="15" customHeight="1">
      <c r="A328" s="206"/>
      <c r="B328" s="191"/>
      <c r="C328" s="166"/>
      <c r="D328" s="166"/>
      <c r="E328" s="166"/>
      <c r="F328" s="166"/>
      <c r="G328" s="166"/>
      <c r="H328" s="166"/>
      <c r="I328" s="166"/>
      <c r="J328" s="166"/>
      <c r="K328" s="166"/>
      <c r="L328" s="166"/>
    </row>
    <row r="329" ht="15" customHeight="1">
      <c r="A329" s="206"/>
      <c r="B329" s="191"/>
      <c r="C329" s="166"/>
      <c r="D329" s="166"/>
      <c r="E329" s="166"/>
      <c r="F329" s="166"/>
      <c r="G329" s="166"/>
      <c r="H329" s="166"/>
      <c r="I329" s="166"/>
      <c r="J329" s="166"/>
      <c r="K329" s="166"/>
      <c r="L329" s="166"/>
    </row>
    <row r="330" ht="15" customHeight="1">
      <c r="A330" s="206"/>
      <c r="B330" s="191"/>
      <c r="C330" s="166"/>
      <c r="D330" s="166"/>
      <c r="E330" s="166"/>
      <c r="F330" s="166"/>
      <c r="G330" s="166"/>
      <c r="H330" s="166"/>
      <c r="I330" s="166"/>
      <c r="J330" s="166"/>
      <c r="K330" s="166"/>
      <c r="L330" s="166"/>
    </row>
    <row r="331" ht="15" customHeight="1">
      <c r="A331" s="206"/>
      <c r="B331" s="191"/>
      <c r="C331" s="166"/>
      <c r="D331" s="166"/>
      <c r="E331" s="166"/>
      <c r="F331" s="166"/>
      <c r="G331" s="166"/>
      <c r="H331" s="166"/>
      <c r="I331" s="166"/>
      <c r="J331" s="166"/>
      <c r="K331" s="166"/>
      <c r="L331" s="166"/>
    </row>
    <row r="332" ht="15" customHeight="1">
      <c r="A332" s="206"/>
      <c r="B332" s="191"/>
      <c r="C332" s="166"/>
      <c r="D332" s="166"/>
      <c r="E332" s="166"/>
      <c r="F332" s="166"/>
      <c r="G332" s="166"/>
      <c r="H332" s="166"/>
      <c r="I332" s="166"/>
      <c r="J332" s="166"/>
      <c r="K332" s="166"/>
      <c r="L332" s="166"/>
    </row>
    <row r="333" ht="15" customHeight="1">
      <c r="A333" s="206"/>
      <c r="B333" s="191"/>
      <c r="C333" s="166"/>
      <c r="D333" s="166"/>
      <c r="E333" s="166"/>
      <c r="F333" s="166"/>
      <c r="G333" s="166"/>
      <c r="H333" s="166"/>
      <c r="I333" s="166"/>
      <c r="J333" s="166"/>
      <c r="K333" s="166"/>
      <c r="L333" s="166"/>
    </row>
    <row r="334" ht="15" customHeight="1">
      <c r="A334" s="206"/>
      <c r="B334" s="191"/>
      <c r="C334" s="166"/>
      <c r="D334" s="166"/>
      <c r="E334" s="166"/>
      <c r="F334" s="166"/>
      <c r="G334" s="166"/>
      <c r="H334" s="166"/>
      <c r="I334" s="166"/>
      <c r="J334" s="166"/>
      <c r="K334" s="166"/>
      <c r="L334" s="166"/>
    </row>
    <row r="335" ht="15" customHeight="1">
      <c r="A335" s="206"/>
      <c r="B335" s="191"/>
      <c r="C335" s="166"/>
      <c r="D335" s="166"/>
      <c r="E335" s="166"/>
      <c r="F335" s="166"/>
      <c r="G335" s="166"/>
      <c r="H335" s="166"/>
      <c r="I335" s="166"/>
      <c r="J335" s="166"/>
      <c r="K335" s="166"/>
      <c r="L335" s="166"/>
    </row>
    <row r="336" ht="15" customHeight="1">
      <c r="A336" s="206"/>
      <c r="B336" s="191"/>
      <c r="C336" s="166"/>
      <c r="D336" s="166"/>
      <c r="E336" s="166"/>
      <c r="F336" s="166"/>
      <c r="G336" s="166"/>
      <c r="H336" s="166"/>
      <c r="I336" s="166"/>
      <c r="J336" s="166"/>
      <c r="K336" s="166"/>
      <c r="L336" s="166"/>
    </row>
    <row r="337" ht="15" customHeight="1">
      <c r="A337" s="206"/>
      <c r="B337" s="191"/>
      <c r="C337" s="166"/>
      <c r="D337" s="166"/>
      <c r="E337" s="166"/>
      <c r="F337" s="166"/>
      <c r="G337" s="166"/>
      <c r="H337" s="166"/>
      <c r="I337" s="166"/>
      <c r="J337" s="166"/>
      <c r="K337" s="166"/>
      <c r="L337" s="166"/>
    </row>
    <row r="338" ht="15" customHeight="1">
      <c r="A338" s="206"/>
      <c r="B338" s="191"/>
      <c r="C338" s="166"/>
      <c r="D338" s="166"/>
      <c r="E338" s="166"/>
      <c r="F338" s="166"/>
      <c r="G338" s="166"/>
      <c r="H338" s="166"/>
      <c r="I338" s="166"/>
      <c r="J338" s="166"/>
      <c r="K338" s="166"/>
      <c r="L338" s="166"/>
    </row>
    <row r="339" ht="15" customHeight="1">
      <c r="A339" s="206"/>
      <c r="B339" s="191"/>
      <c r="C339" s="166"/>
      <c r="D339" s="166"/>
      <c r="E339" s="166"/>
      <c r="F339" s="166"/>
      <c r="G339" s="166"/>
      <c r="H339" s="166"/>
      <c r="I339" s="166"/>
      <c r="J339" s="166"/>
      <c r="K339" s="166"/>
      <c r="L339" s="166"/>
    </row>
    <row r="340" ht="15" customHeight="1">
      <c r="A340" s="206"/>
      <c r="B340" s="191"/>
      <c r="C340" s="166"/>
      <c r="D340" s="166"/>
      <c r="E340" s="166"/>
      <c r="F340" s="166"/>
      <c r="G340" s="166"/>
      <c r="H340" s="166"/>
      <c r="I340" s="166"/>
      <c r="J340" s="166"/>
      <c r="K340" s="166"/>
      <c r="L340" s="166"/>
    </row>
    <row r="341" ht="15" customHeight="1">
      <c r="A341" s="206"/>
      <c r="B341" s="191"/>
      <c r="C341" s="166"/>
      <c r="D341" s="166"/>
      <c r="E341" s="166"/>
      <c r="F341" s="166"/>
      <c r="G341" s="166"/>
      <c r="H341" s="166"/>
      <c r="I341" s="166"/>
      <c r="J341" s="166"/>
      <c r="K341" s="166"/>
      <c r="L341" s="166"/>
    </row>
    <row r="342" ht="15" customHeight="1">
      <c r="A342" s="206"/>
      <c r="B342" s="191"/>
      <c r="C342" s="166"/>
      <c r="D342" s="166"/>
      <c r="E342" s="166"/>
      <c r="F342" s="166"/>
      <c r="G342" s="166"/>
      <c r="H342" s="166"/>
      <c r="I342" s="166"/>
      <c r="J342" s="166"/>
      <c r="K342" s="166"/>
      <c r="L342" s="166"/>
    </row>
    <row r="343" ht="15" customHeight="1">
      <c r="A343" s="206"/>
      <c r="B343" s="191"/>
      <c r="C343" s="166"/>
      <c r="D343" s="166"/>
      <c r="E343" s="166"/>
      <c r="F343" s="166"/>
      <c r="G343" s="166"/>
      <c r="H343" s="166"/>
      <c r="I343" s="166"/>
      <c r="J343" s="166"/>
      <c r="K343" s="166"/>
      <c r="L343" s="166"/>
    </row>
    <row r="344" ht="15" customHeight="1">
      <c r="A344" s="206"/>
      <c r="B344" s="191"/>
      <c r="C344" s="166"/>
      <c r="D344" s="166"/>
      <c r="E344" s="166"/>
      <c r="F344" s="166"/>
      <c r="G344" s="166"/>
      <c r="H344" s="166"/>
      <c r="I344" s="166"/>
      <c r="J344" s="166"/>
      <c r="K344" s="166"/>
      <c r="L344" s="166"/>
    </row>
    <row r="345" ht="15" customHeight="1">
      <c r="A345" s="206"/>
      <c r="B345" s="191"/>
      <c r="C345" s="166"/>
      <c r="D345" s="166"/>
      <c r="E345" s="166"/>
      <c r="F345" s="166"/>
      <c r="G345" s="166"/>
      <c r="H345" s="166"/>
      <c r="I345" s="166"/>
      <c r="J345" s="166"/>
      <c r="K345" s="166"/>
      <c r="L345" s="166"/>
    </row>
    <row r="346" ht="15" customHeight="1">
      <c r="A346" s="206"/>
      <c r="B346" s="191"/>
      <c r="C346" s="166"/>
      <c r="D346" s="166"/>
      <c r="E346" s="166"/>
      <c r="F346" s="166"/>
      <c r="G346" s="166"/>
      <c r="H346" s="166"/>
      <c r="I346" s="166"/>
      <c r="J346" s="166"/>
      <c r="K346" s="166"/>
      <c r="L346" s="166"/>
    </row>
    <row r="347" ht="15" customHeight="1">
      <c r="A347" s="206"/>
      <c r="B347" s="191"/>
      <c r="C347" s="166"/>
      <c r="D347" s="166"/>
      <c r="E347" s="166"/>
      <c r="F347" s="166"/>
      <c r="G347" s="166"/>
      <c r="H347" s="166"/>
      <c r="I347" s="166"/>
      <c r="J347" s="166"/>
      <c r="K347" s="166"/>
      <c r="L347" s="166"/>
    </row>
    <row r="348" ht="15" customHeight="1">
      <c r="A348" s="206"/>
      <c r="B348" s="191"/>
      <c r="C348" s="166"/>
      <c r="D348" s="166"/>
      <c r="E348" s="166"/>
      <c r="F348" s="166"/>
      <c r="G348" s="166"/>
      <c r="H348" s="166"/>
      <c r="I348" s="166"/>
      <c r="J348" s="166"/>
      <c r="K348" s="166"/>
      <c r="L348" s="166"/>
    </row>
    <row r="349" ht="15" customHeight="1">
      <c r="A349" s="206"/>
      <c r="B349" s="191"/>
      <c r="C349" s="166"/>
      <c r="D349" s="166"/>
      <c r="E349" s="166"/>
      <c r="F349" s="166"/>
      <c r="G349" s="166"/>
      <c r="H349" s="166"/>
      <c r="I349" s="166"/>
      <c r="J349" s="166"/>
      <c r="K349" s="166"/>
      <c r="L349" s="166"/>
    </row>
    <row r="350" ht="15" customHeight="1">
      <c r="A350" s="206"/>
      <c r="B350" s="191"/>
      <c r="C350" s="166"/>
      <c r="D350" s="166"/>
      <c r="E350" s="166"/>
      <c r="F350" s="166"/>
      <c r="G350" s="166"/>
      <c r="H350" s="166"/>
      <c r="I350" s="166"/>
      <c r="J350" s="166"/>
      <c r="K350" s="166"/>
      <c r="L350" s="166"/>
    </row>
    <row r="351" ht="15" customHeight="1">
      <c r="A351" s="206"/>
      <c r="B351" s="191"/>
      <c r="C351" s="166"/>
      <c r="D351" s="166"/>
      <c r="E351" s="166"/>
      <c r="F351" s="166"/>
      <c r="G351" s="166"/>
      <c r="H351" s="166"/>
      <c r="I351" s="166"/>
      <c r="J351" s="166"/>
      <c r="K351" s="166"/>
      <c r="L351" s="166"/>
    </row>
    <row r="352" ht="15" customHeight="1">
      <c r="A352" s="206"/>
      <c r="B352" s="191"/>
      <c r="C352" s="166"/>
      <c r="D352" s="166"/>
      <c r="E352" s="166"/>
      <c r="F352" s="166"/>
      <c r="G352" s="166"/>
      <c r="H352" s="166"/>
      <c r="I352" s="166"/>
      <c r="J352" s="166"/>
      <c r="K352" s="166"/>
      <c r="L352" s="166"/>
    </row>
    <row r="353" ht="15" customHeight="1">
      <c r="A353" s="206"/>
      <c r="B353" s="191"/>
      <c r="C353" s="166"/>
      <c r="D353" s="166"/>
      <c r="E353" s="166"/>
      <c r="F353" s="166"/>
      <c r="G353" s="166"/>
      <c r="H353" s="166"/>
      <c r="I353" s="166"/>
      <c r="J353" s="166"/>
      <c r="K353" s="166"/>
      <c r="L353" s="166"/>
    </row>
    <row r="354" ht="15" customHeight="1">
      <c r="A354" s="206"/>
      <c r="B354" s="191"/>
      <c r="C354" s="166"/>
      <c r="D354" s="166"/>
      <c r="E354" s="166"/>
      <c r="F354" s="166"/>
      <c r="G354" s="166"/>
      <c r="H354" s="166"/>
      <c r="I354" s="166"/>
      <c r="J354" s="166"/>
      <c r="K354" s="166"/>
      <c r="L354" s="166"/>
    </row>
    <row r="355" ht="15" customHeight="1">
      <c r="A355" s="206"/>
      <c r="B355" s="191"/>
      <c r="C355" s="166"/>
      <c r="D355" s="166"/>
      <c r="E355" s="166"/>
      <c r="F355" s="166"/>
      <c r="G355" s="166"/>
      <c r="H355" s="166"/>
      <c r="I355" s="166"/>
      <c r="J355" s="166"/>
      <c r="K355" s="166"/>
      <c r="L355" s="166"/>
    </row>
    <row r="356" ht="15" customHeight="1">
      <c r="A356" s="206"/>
      <c r="B356" s="191"/>
      <c r="C356" s="166"/>
      <c r="D356" s="166"/>
      <c r="E356" s="166"/>
      <c r="F356" s="166"/>
      <c r="G356" s="166"/>
      <c r="H356" s="166"/>
      <c r="I356" s="166"/>
      <c r="J356" s="166"/>
      <c r="K356" s="166"/>
      <c r="L356" s="166"/>
    </row>
    <row r="357" ht="15" customHeight="1">
      <c r="A357" s="206"/>
      <c r="B357" s="191"/>
      <c r="C357" s="166"/>
      <c r="D357" s="166"/>
      <c r="E357" s="166"/>
      <c r="F357" s="166"/>
      <c r="G357" s="166"/>
      <c r="H357" s="166"/>
      <c r="I357" s="166"/>
      <c r="J357" s="166"/>
      <c r="K357" s="166"/>
      <c r="L357" s="166"/>
    </row>
    <row r="358" ht="15" customHeight="1">
      <c r="A358" s="206"/>
      <c r="B358" s="191"/>
      <c r="C358" s="166"/>
      <c r="D358" s="166"/>
      <c r="E358" s="166"/>
      <c r="F358" s="166"/>
      <c r="G358" s="166"/>
      <c r="H358" s="166"/>
      <c r="I358" s="166"/>
      <c r="J358" s="166"/>
      <c r="K358" s="166"/>
      <c r="L358" s="166"/>
    </row>
    <row r="359" ht="15" customHeight="1">
      <c r="A359" s="206"/>
      <c r="B359" s="191"/>
      <c r="C359" s="166"/>
      <c r="D359" s="166"/>
      <c r="E359" s="166"/>
      <c r="F359" s="166"/>
      <c r="G359" s="166"/>
      <c r="H359" s="166"/>
      <c r="I359" s="166"/>
      <c r="J359" s="166"/>
      <c r="K359" s="166"/>
      <c r="L359" s="166"/>
    </row>
    <row r="360" ht="15" customHeight="1">
      <c r="A360" s="206"/>
      <c r="B360" s="191"/>
      <c r="C360" s="166"/>
      <c r="D360" s="166"/>
      <c r="E360" s="166"/>
      <c r="F360" s="166"/>
      <c r="G360" s="166"/>
      <c r="H360" s="166"/>
      <c r="I360" s="166"/>
      <c r="J360" s="166"/>
      <c r="K360" s="166"/>
      <c r="L360" s="166"/>
    </row>
    <row r="361" ht="15" customHeight="1">
      <c r="A361" s="206"/>
      <c r="B361" s="191"/>
      <c r="C361" s="166"/>
      <c r="D361" s="166"/>
      <c r="E361" s="166"/>
      <c r="F361" s="166"/>
      <c r="G361" s="166"/>
      <c r="H361" s="166"/>
      <c r="I361" s="166"/>
      <c r="J361" s="166"/>
      <c r="K361" s="166"/>
      <c r="L361" s="166"/>
    </row>
    <row r="362" ht="15" customHeight="1">
      <c r="A362" s="206"/>
      <c r="B362" s="191"/>
      <c r="C362" s="166"/>
      <c r="D362" s="166"/>
      <c r="E362" s="166"/>
      <c r="F362" s="166"/>
      <c r="G362" s="166"/>
      <c r="H362" s="166"/>
      <c r="I362" s="166"/>
      <c r="J362" s="166"/>
      <c r="K362" s="166"/>
      <c r="L362" s="166"/>
    </row>
    <row r="363" ht="15" customHeight="1">
      <c r="A363" s="206"/>
      <c r="B363" s="191"/>
      <c r="C363" s="166"/>
      <c r="D363" s="166"/>
      <c r="E363" s="166"/>
      <c r="F363" s="166"/>
      <c r="G363" s="166"/>
      <c r="H363" s="166"/>
      <c r="I363" s="166"/>
      <c r="J363" s="166"/>
      <c r="K363" s="166"/>
      <c r="L363" s="166"/>
    </row>
    <row r="364" ht="15" customHeight="1">
      <c r="A364" s="206"/>
      <c r="B364" s="191"/>
      <c r="C364" s="166"/>
      <c r="D364" s="166"/>
      <c r="E364" s="166"/>
      <c r="F364" s="166"/>
      <c r="G364" s="166"/>
      <c r="H364" s="166"/>
      <c r="I364" s="166"/>
      <c r="J364" s="166"/>
      <c r="K364" s="166"/>
      <c r="L364" s="166"/>
    </row>
    <row r="365" ht="15" customHeight="1">
      <c r="A365" s="206"/>
      <c r="B365" s="191"/>
      <c r="C365" s="166"/>
      <c r="D365" s="166"/>
      <c r="E365" s="166"/>
      <c r="F365" s="166"/>
      <c r="G365" s="166"/>
      <c r="H365" s="166"/>
      <c r="I365" s="166"/>
      <c r="J365" s="166"/>
      <c r="K365" s="166"/>
      <c r="L365" s="166"/>
    </row>
    <row r="366" ht="15" customHeight="1">
      <c r="A366" s="206"/>
      <c r="B366" s="191"/>
      <c r="C366" s="166"/>
      <c r="D366" s="166"/>
      <c r="E366" s="166"/>
      <c r="F366" s="166"/>
      <c r="G366" s="166"/>
      <c r="H366" s="166"/>
      <c r="I366" s="166"/>
      <c r="J366" s="166"/>
      <c r="K366" s="166"/>
      <c r="L366" s="166"/>
    </row>
    <row r="367" ht="15" customHeight="1">
      <c r="A367" s="206"/>
      <c r="B367" s="191"/>
      <c r="C367" s="166"/>
      <c r="D367" s="166"/>
      <c r="E367" s="166"/>
      <c r="F367" s="166"/>
      <c r="G367" s="166"/>
      <c r="H367" s="166"/>
      <c r="I367" s="166"/>
      <c r="J367" s="166"/>
      <c r="K367" s="166"/>
      <c r="L367" s="166"/>
    </row>
    <row r="368" ht="15" customHeight="1">
      <c r="A368" s="206"/>
      <c r="B368" s="191"/>
      <c r="C368" s="166"/>
      <c r="D368" s="166"/>
      <c r="E368" s="166"/>
      <c r="F368" s="166"/>
      <c r="G368" s="166"/>
      <c r="H368" s="166"/>
      <c r="I368" s="166"/>
      <c r="J368" s="166"/>
      <c r="K368" s="166"/>
      <c r="L368" s="166"/>
    </row>
    <row r="369" ht="15" customHeight="1">
      <c r="A369" s="206"/>
      <c r="B369" s="191"/>
      <c r="C369" s="166"/>
      <c r="D369" s="166"/>
      <c r="E369" s="166"/>
      <c r="F369" s="166"/>
      <c r="G369" s="166"/>
      <c r="H369" s="166"/>
      <c r="I369" s="166"/>
      <c r="J369" s="166"/>
      <c r="K369" s="166"/>
      <c r="L369" s="166"/>
    </row>
    <row r="370" ht="15" customHeight="1">
      <c r="A370" s="206"/>
      <c r="B370" s="191"/>
      <c r="C370" s="166"/>
      <c r="D370" s="166"/>
      <c r="E370" s="166"/>
      <c r="F370" s="166"/>
      <c r="G370" s="166"/>
      <c r="H370" s="166"/>
      <c r="I370" s="166"/>
      <c r="J370" s="166"/>
      <c r="K370" s="166"/>
      <c r="L370" s="166"/>
    </row>
    <row r="371" ht="15" customHeight="1">
      <c r="A371" s="206"/>
      <c r="B371" s="191"/>
      <c r="C371" s="166"/>
      <c r="D371" s="166"/>
      <c r="E371" s="166"/>
      <c r="F371" s="166"/>
      <c r="G371" s="166"/>
      <c r="H371" s="166"/>
      <c r="I371" s="166"/>
      <c r="J371" s="166"/>
      <c r="K371" s="166"/>
      <c r="L371" s="166"/>
    </row>
    <row r="372" ht="15" customHeight="1">
      <c r="A372" s="206"/>
      <c r="B372" s="191"/>
      <c r="C372" s="166"/>
      <c r="D372" s="166"/>
      <c r="E372" s="166"/>
      <c r="F372" s="166"/>
      <c r="G372" s="166"/>
      <c r="H372" s="166"/>
      <c r="I372" s="166"/>
      <c r="J372" s="166"/>
      <c r="K372" s="166"/>
      <c r="L372" s="166"/>
    </row>
    <row r="373" ht="15" customHeight="1">
      <c r="A373" s="206"/>
      <c r="B373" s="191"/>
      <c r="C373" s="166"/>
      <c r="D373" s="166"/>
      <c r="E373" s="166"/>
      <c r="F373" s="166"/>
      <c r="G373" s="166"/>
      <c r="H373" s="166"/>
      <c r="I373" s="166"/>
      <c r="J373" s="166"/>
      <c r="K373" s="166"/>
      <c r="L373" s="166"/>
    </row>
    <row r="374" ht="15" customHeight="1">
      <c r="A374" s="206"/>
      <c r="B374" s="191"/>
      <c r="C374" s="166"/>
      <c r="D374" s="166"/>
      <c r="E374" s="166"/>
      <c r="F374" s="166"/>
      <c r="G374" s="166"/>
      <c r="H374" s="166"/>
      <c r="I374" s="166"/>
      <c r="J374" s="166"/>
      <c r="K374" s="166"/>
      <c r="L374" s="166"/>
    </row>
    <row r="375" ht="15" customHeight="1">
      <c r="A375" s="206"/>
      <c r="B375" s="191"/>
      <c r="C375" s="166"/>
      <c r="D375" s="166"/>
      <c r="E375" s="166"/>
      <c r="F375" s="166"/>
      <c r="G375" s="166"/>
      <c r="H375" s="166"/>
      <c r="I375" s="166"/>
      <c r="J375" s="166"/>
      <c r="K375" s="166"/>
      <c r="L375" s="166"/>
    </row>
    <row r="376" ht="15" customHeight="1">
      <c r="A376" s="206"/>
      <c r="B376" s="191"/>
      <c r="C376" s="166"/>
      <c r="D376" s="166"/>
      <c r="E376" s="166"/>
      <c r="F376" s="166"/>
      <c r="G376" s="166"/>
      <c r="H376" s="166"/>
      <c r="I376" s="166"/>
      <c r="J376" s="166"/>
      <c r="K376" s="166"/>
      <c r="L376" s="166"/>
    </row>
    <row r="377" ht="15" customHeight="1">
      <c r="A377" s="206"/>
      <c r="B377" s="191"/>
      <c r="C377" s="166"/>
      <c r="D377" s="166"/>
      <c r="E377" s="166"/>
      <c r="F377" s="166"/>
      <c r="G377" s="166"/>
      <c r="H377" s="166"/>
      <c r="I377" s="166"/>
      <c r="J377" s="166"/>
      <c r="K377" s="166"/>
      <c r="L377" s="166"/>
    </row>
    <row r="378" ht="15" customHeight="1">
      <c r="A378" s="206"/>
      <c r="B378" s="191"/>
      <c r="C378" s="166"/>
      <c r="D378" s="166"/>
      <c r="E378" s="166"/>
      <c r="F378" s="166"/>
      <c r="G378" s="166"/>
      <c r="H378" s="166"/>
      <c r="I378" s="166"/>
      <c r="J378" s="166"/>
      <c r="K378" s="166"/>
      <c r="L378" s="166"/>
    </row>
    <row r="379" ht="15" customHeight="1">
      <c r="A379" s="206"/>
      <c r="B379" s="191"/>
      <c r="C379" s="166"/>
      <c r="D379" s="166"/>
      <c r="E379" s="166"/>
      <c r="F379" s="166"/>
      <c r="G379" s="166"/>
      <c r="H379" s="166"/>
      <c r="I379" s="166"/>
      <c r="J379" s="166"/>
      <c r="K379" s="166"/>
      <c r="L379" s="166"/>
    </row>
    <row r="380" ht="15" customHeight="1">
      <c r="A380" s="206"/>
      <c r="B380" s="191"/>
      <c r="C380" s="166"/>
      <c r="D380" s="166"/>
      <c r="E380" s="166"/>
      <c r="F380" s="166"/>
      <c r="G380" s="166"/>
      <c r="H380" s="166"/>
      <c r="I380" s="166"/>
      <c r="J380" s="166"/>
      <c r="K380" s="166"/>
      <c r="L380" s="166"/>
    </row>
    <row r="381" ht="15" customHeight="1">
      <c r="A381" s="206"/>
      <c r="B381" s="191"/>
      <c r="C381" s="166"/>
      <c r="D381" s="166"/>
      <c r="E381" s="166"/>
      <c r="F381" s="166"/>
      <c r="G381" s="166"/>
      <c r="H381" s="166"/>
      <c r="I381" s="166"/>
      <c r="J381" s="166"/>
      <c r="K381" s="166"/>
      <c r="L381" s="166"/>
    </row>
    <row r="382" ht="15" customHeight="1">
      <c r="A382" s="206"/>
      <c r="B382" s="191"/>
      <c r="C382" s="166"/>
      <c r="D382" s="166"/>
      <c r="E382" s="166"/>
      <c r="F382" s="166"/>
      <c r="G382" s="166"/>
      <c r="H382" s="166"/>
      <c r="I382" s="166"/>
      <c r="J382" s="166"/>
      <c r="K382" s="166"/>
      <c r="L382" s="166"/>
    </row>
    <row r="383" ht="15" customHeight="1">
      <c r="A383" s="206"/>
      <c r="B383" s="191"/>
      <c r="C383" s="166"/>
      <c r="D383" s="166"/>
      <c r="E383" s="166"/>
      <c r="F383" s="166"/>
      <c r="G383" s="166"/>
      <c r="H383" s="166"/>
      <c r="I383" s="166"/>
      <c r="J383" s="166"/>
      <c r="K383" s="166"/>
      <c r="L383" s="166"/>
    </row>
    <row r="384" ht="15" customHeight="1">
      <c r="A384" s="206"/>
      <c r="B384" s="191"/>
      <c r="C384" s="166"/>
      <c r="D384" s="166"/>
      <c r="E384" s="166"/>
      <c r="F384" s="166"/>
      <c r="G384" s="166"/>
      <c r="H384" s="166"/>
      <c r="I384" s="166"/>
      <c r="J384" s="166"/>
      <c r="K384" s="166"/>
      <c r="L384" s="166"/>
    </row>
    <row r="385" ht="15" customHeight="1">
      <c r="A385" s="206"/>
      <c r="B385" s="191"/>
      <c r="C385" s="166"/>
      <c r="D385" s="166"/>
      <c r="E385" s="166"/>
      <c r="F385" s="166"/>
      <c r="G385" s="166"/>
      <c r="H385" s="166"/>
      <c r="I385" s="166"/>
      <c r="J385" s="166"/>
      <c r="K385" s="166"/>
      <c r="L385" s="166"/>
    </row>
    <row r="386" ht="15" customHeight="1">
      <c r="A386" s="206"/>
      <c r="B386" s="191"/>
      <c r="C386" s="166"/>
      <c r="D386" s="166"/>
      <c r="E386" s="166"/>
      <c r="F386" s="166"/>
      <c r="G386" s="166"/>
      <c r="H386" s="166"/>
      <c r="I386" s="166"/>
      <c r="J386" s="166"/>
      <c r="K386" s="166"/>
      <c r="L386" s="166"/>
    </row>
    <row r="387" ht="15" customHeight="1">
      <c r="A387" s="206"/>
      <c r="B387" s="191"/>
      <c r="C387" s="166"/>
      <c r="D387" s="166"/>
      <c r="E387" s="166"/>
      <c r="F387" s="166"/>
      <c r="G387" s="166"/>
      <c r="H387" s="166"/>
      <c r="I387" s="166"/>
      <c r="J387" s="166"/>
      <c r="K387" s="166"/>
      <c r="L387" s="166"/>
    </row>
    <row r="388" ht="15" customHeight="1">
      <c r="A388" s="206"/>
      <c r="B388" s="191"/>
      <c r="C388" s="166"/>
      <c r="D388" s="166"/>
      <c r="E388" s="166"/>
      <c r="F388" s="166"/>
      <c r="G388" s="166"/>
      <c r="H388" s="166"/>
      <c r="I388" s="166"/>
      <c r="J388" s="166"/>
      <c r="K388" s="166"/>
      <c r="L388" s="166"/>
    </row>
    <row r="389" ht="15" customHeight="1">
      <c r="A389" s="206"/>
      <c r="B389" s="191"/>
      <c r="C389" s="166"/>
      <c r="D389" s="166"/>
      <c r="E389" s="166"/>
      <c r="F389" s="166"/>
      <c r="G389" s="166"/>
      <c r="H389" s="166"/>
      <c r="I389" s="166"/>
      <c r="J389" s="166"/>
      <c r="K389" s="166"/>
      <c r="L389" s="166"/>
    </row>
    <row r="390" ht="15" customHeight="1">
      <c r="A390" s="206"/>
      <c r="B390" s="191"/>
      <c r="C390" s="166"/>
      <c r="D390" s="166"/>
      <c r="E390" s="166"/>
      <c r="F390" s="166"/>
      <c r="G390" s="166"/>
      <c r="H390" s="166"/>
      <c r="I390" s="166"/>
      <c r="J390" s="166"/>
      <c r="K390" s="166"/>
      <c r="L390" s="166"/>
    </row>
    <row r="391" ht="15" customHeight="1">
      <c r="A391" s="206"/>
      <c r="B391" s="191"/>
      <c r="C391" s="166"/>
      <c r="D391" s="166"/>
      <c r="E391" s="166"/>
      <c r="F391" s="166"/>
      <c r="G391" s="166"/>
      <c r="H391" s="166"/>
      <c r="I391" s="166"/>
      <c r="J391" s="166"/>
      <c r="K391" s="166"/>
      <c r="L391" s="166"/>
    </row>
    <row r="392" ht="15" customHeight="1">
      <c r="A392" s="206"/>
      <c r="B392" s="191"/>
      <c r="C392" s="166"/>
      <c r="D392" s="166"/>
      <c r="E392" s="166"/>
      <c r="F392" s="166"/>
      <c r="G392" s="166"/>
      <c r="H392" s="166"/>
      <c r="I392" s="166"/>
      <c r="J392" s="166"/>
      <c r="K392" s="166"/>
      <c r="L392" s="166"/>
    </row>
    <row r="393" ht="15" customHeight="1">
      <c r="A393" s="206"/>
      <c r="B393" s="191"/>
      <c r="C393" s="166"/>
      <c r="D393" s="166"/>
      <c r="E393" s="166"/>
      <c r="F393" s="166"/>
      <c r="G393" s="166"/>
      <c r="H393" s="166"/>
      <c r="I393" s="166"/>
      <c r="J393" s="166"/>
      <c r="K393" s="166"/>
      <c r="L393" s="166"/>
    </row>
    <row r="394" ht="15" customHeight="1">
      <c r="A394" s="206"/>
      <c r="B394" s="191"/>
      <c r="C394" s="166"/>
      <c r="D394" s="166"/>
      <c r="E394" s="166"/>
      <c r="F394" s="166"/>
      <c r="G394" s="166"/>
      <c r="H394" s="166"/>
      <c r="I394" s="166"/>
      <c r="J394" s="166"/>
      <c r="K394" s="166"/>
      <c r="L394" s="166"/>
    </row>
    <row r="395" ht="15" customHeight="1">
      <c r="A395" s="206"/>
      <c r="B395" s="191"/>
      <c r="C395" s="166"/>
      <c r="D395" s="166"/>
      <c r="E395" s="166"/>
      <c r="F395" s="166"/>
      <c r="G395" s="166"/>
      <c r="H395" s="166"/>
      <c r="I395" s="166"/>
      <c r="J395" s="166"/>
      <c r="K395" s="166"/>
      <c r="L395" s="166"/>
    </row>
    <row r="396" ht="15" customHeight="1">
      <c r="A396" s="206"/>
      <c r="B396" s="191"/>
      <c r="C396" s="166"/>
      <c r="D396" s="166"/>
      <c r="E396" s="166"/>
      <c r="F396" s="166"/>
      <c r="G396" s="166"/>
      <c r="H396" s="166"/>
      <c r="I396" s="166"/>
      <c r="J396" s="166"/>
      <c r="K396" s="166"/>
      <c r="L396" s="166"/>
    </row>
    <row r="397" ht="15" customHeight="1">
      <c r="A397" s="206"/>
      <c r="B397" s="191"/>
      <c r="C397" s="166"/>
      <c r="D397" s="166"/>
      <c r="E397" s="166"/>
      <c r="F397" s="166"/>
      <c r="G397" s="166"/>
      <c r="H397" s="166"/>
      <c r="I397" s="166"/>
      <c r="J397" s="166"/>
      <c r="K397" s="166"/>
      <c r="L397" s="166"/>
    </row>
    <row r="398" ht="15" customHeight="1">
      <c r="A398" s="206"/>
      <c r="B398" s="191"/>
      <c r="C398" s="166"/>
      <c r="D398" s="166"/>
      <c r="E398" s="166"/>
      <c r="F398" s="166"/>
      <c r="G398" s="166"/>
      <c r="H398" s="166"/>
      <c r="I398" s="166"/>
      <c r="J398" s="166"/>
      <c r="K398" s="166"/>
      <c r="L398" s="166"/>
    </row>
    <row r="399" ht="15" customHeight="1">
      <c r="A399" s="206"/>
      <c r="B399" s="191"/>
      <c r="C399" s="166"/>
      <c r="D399" s="166"/>
      <c r="E399" s="166"/>
      <c r="F399" s="166"/>
      <c r="G399" s="166"/>
      <c r="H399" s="166"/>
      <c r="I399" s="166"/>
      <c r="J399" s="166"/>
      <c r="K399" s="166"/>
      <c r="L399" s="166"/>
    </row>
    <row r="400" ht="15" customHeight="1">
      <c r="A400" s="206"/>
      <c r="B400" s="191"/>
      <c r="C400" s="166"/>
      <c r="D400" s="166"/>
      <c r="E400" s="166"/>
      <c r="F400" s="166"/>
      <c r="G400" s="166"/>
      <c r="H400" s="166"/>
      <c r="I400" s="166"/>
      <c r="J400" s="166"/>
      <c r="K400" s="166"/>
      <c r="L400" s="166"/>
    </row>
    <row r="401" ht="15" customHeight="1">
      <c r="A401" s="206"/>
      <c r="B401" s="191"/>
      <c r="C401" s="166"/>
      <c r="D401" s="166"/>
      <c r="E401" s="166"/>
      <c r="F401" s="166"/>
      <c r="G401" s="166"/>
      <c r="H401" s="166"/>
      <c r="I401" s="166"/>
      <c r="J401" s="166"/>
      <c r="K401" s="166"/>
      <c r="L401" s="166"/>
    </row>
    <row r="402" ht="15" customHeight="1">
      <c r="A402" s="206"/>
      <c r="B402" s="191"/>
      <c r="C402" s="166"/>
      <c r="D402" s="166"/>
      <c r="E402" s="166"/>
      <c r="F402" s="166"/>
      <c r="G402" s="166"/>
      <c r="H402" s="166"/>
      <c r="I402" s="166"/>
      <c r="J402" s="166"/>
      <c r="K402" s="166"/>
      <c r="L402" s="166"/>
    </row>
    <row r="403" ht="15" customHeight="1">
      <c r="A403" s="206"/>
      <c r="B403" s="191"/>
      <c r="C403" s="166"/>
      <c r="D403" s="166"/>
      <c r="E403" s="166"/>
      <c r="F403" s="166"/>
      <c r="G403" s="166"/>
      <c r="H403" s="166"/>
      <c r="I403" s="166"/>
      <c r="J403" s="166"/>
      <c r="K403" s="166"/>
      <c r="L403" s="166"/>
    </row>
    <row r="404" ht="15" customHeight="1">
      <c r="A404" s="206"/>
      <c r="B404" s="191"/>
      <c r="C404" s="166"/>
      <c r="D404" s="166"/>
      <c r="E404" s="166"/>
      <c r="F404" s="166"/>
      <c r="G404" s="166"/>
      <c r="H404" s="166"/>
      <c r="I404" s="166"/>
      <c r="J404" s="166"/>
      <c r="K404" s="166"/>
      <c r="L404" s="166"/>
    </row>
    <row r="405" ht="15" customHeight="1">
      <c r="A405" s="206"/>
      <c r="B405" s="191"/>
      <c r="C405" s="166"/>
      <c r="D405" s="166"/>
      <c r="E405" s="166"/>
      <c r="F405" s="166"/>
      <c r="G405" s="166"/>
      <c r="H405" s="166"/>
      <c r="I405" s="166"/>
      <c r="J405" s="166"/>
      <c r="K405" s="166"/>
      <c r="L405" s="166"/>
    </row>
    <row r="406" ht="15" customHeight="1">
      <c r="A406" s="206"/>
      <c r="B406" s="191"/>
      <c r="C406" s="166"/>
      <c r="D406" s="166"/>
      <c r="E406" s="166"/>
      <c r="F406" s="166"/>
      <c r="G406" s="166"/>
      <c r="H406" s="166"/>
      <c r="I406" s="166"/>
      <c r="J406" s="166"/>
      <c r="K406" s="166"/>
      <c r="L406" s="166"/>
    </row>
    <row r="407" ht="15" customHeight="1">
      <c r="A407" s="206"/>
      <c r="B407" s="191"/>
      <c r="C407" s="166"/>
      <c r="D407" s="166"/>
      <c r="E407" s="166"/>
      <c r="F407" s="166"/>
      <c r="G407" s="166"/>
      <c r="H407" s="166"/>
      <c r="I407" s="166"/>
      <c r="J407" s="166"/>
      <c r="K407" s="166"/>
      <c r="L407" s="166"/>
    </row>
    <row r="408" ht="15" customHeight="1">
      <c r="A408" s="206"/>
      <c r="B408" s="191"/>
      <c r="C408" s="166"/>
      <c r="D408" s="166"/>
      <c r="E408" s="166"/>
      <c r="F408" s="166"/>
      <c r="G408" s="166"/>
      <c r="H408" s="166"/>
      <c r="I408" s="166"/>
      <c r="J408" s="166"/>
      <c r="K408" s="166"/>
      <c r="L408" s="166"/>
    </row>
    <row r="409" ht="15" customHeight="1">
      <c r="A409" s="206"/>
      <c r="B409" s="191"/>
      <c r="C409" s="166"/>
      <c r="D409" s="166"/>
      <c r="E409" s="166"/>
      <c r="F409" s="166"/>
      <c r="G409" s="166"/>
      <c r="H409" s="166"/>
      <c r="I409" s="166"/>
      <c r="J409" s="166"/>
      <c r="K409" s="166"/>
      <c r="L409" s="166"/>
    </row>
    <row r="410" ht="15" customHeight="1">
      <c r="A410" s="206"/>
      <c r="B410" s="191"/>
      <c r="C410" s="166"/>
      <c r="D410" s="166"/>
      <c r="E410" s="166"/>
      <c r="F410" s="166"/>
      <c r="G410" s="166"/>
      <c r="H410" s="166"/>
      <c r="I410" s="166"/>
      <c r="J410" s="166"/>
      <c r="K410" s="166"/>
      <c r="L410" s="166"/>
    </row>
    <row r="411" ht="15" customHeight="1">
      <c r="A411" s="206"/>
      <c r="B411" s="191"/>
      <c r="C411" s="166"/>
      <c r="D411" s="166"/>
      <c r="E411" s="166"/>
      <c r="F411" s="166"/>
      <c r="G411" s="166"/>
      <c r="H411" s="166"/>
      <c r="I411" s="166"/>
      <c r="J411" s="166"/>
      <c r="K411" s="166"/>
      <c r="L411" s="166"/>
    </row>
    <row r="412" ht="15" customHeight="1">
      <c r="A412" s="206"/>
      <c r="B412" s="191"/>
      <c r="C412" s="166"/>
      <c r="D412" s="166"/>
      <c r="E412" s="166"/>
      <c r="F412" s="166"/>
      <c r="G412" s="166"/>
      <c r="H412" s="166"/>
      <c r="I412" s="166"/>
      <c r="J412" s="166"/>
      <c r="K412" s="166"/>
      <c r="L412" s="166"/>
    </row>
    <row r="413" ht="15" customHeight="1">
      <c r="A413" s="206"/>
      <c r="B413" s="191"/>
      <c r="C413" s="166"/>
      <c r="D413" s="166"/>
      <c r="E413" s="166"/>
      <c r="F413" s="166"/>
      <c r="G413" s="166"/>
      <c r="H413" s="166"/>
      <c r="I413" s="166"/>
      <c r="J413" s="166"/>
      <c r="K413" s="166"/>
      <c r="L413" s="166"/>
    </row>
    <row r="414" ht="15" customHeight="1">
      <c r="A414" s="206"/>
      <c r="B414" s="191"/>
      <c r="C414" s="166"/>
      <c r="D414" s="166"/>
      <c r="E414" s="166"/>
      <c r="F414" s="166"/>
      <c r="G414" s="166"/>
      <c r="H414" s="166"/>
      <c r="I414" s="166"/>
      <c r="J414" s="166"/>
      <c r="K414" s="166"/>
      <c r="L414" s="166"/>
    </row>
    <row r="415" ht="15" customHeight="1">
      <c r="A415" s="206"/>
      <c r="B415" s="191"/>
      <c r="C415" s="166"/>
      <c r="D415" s="166"/>
      <c r="E415" s="166"/>
      <c r="F415" s="166"/>
      <c r="G415" s="166"/>
      <c r="H415" s="166"/>
      <c r="I415" s="166"/>
      <c r="J415" s="166"/>
      <c r="K415" s="166"/>
      <c r="L415" s="166"/>
    </row>
    <row r="416" ht="15" customHeight="1">
      <c r="A416" s="206"/>
      <c r="B416" s="191"/>
      <c r="C416" s="166"/>
      <c r="D416" s="166"/>
      <c r="E416" s="166"/>
      <c r="F416" s="166"/>
      <c r="G416" s="166"/>
      <c r="H416" s="166"/>
      <c r="I416" s="166"/>
      <c r="J416" s="166"/>
      <c r="K416" s="166"/>
      <c r="L416" s="166"/>
    </row>
    <row r="417" ht="15" customHeight="1">
      <c r="A417" s="206"/>
      <c r="B417" s="191"/>
      <c r="C417" s="166"/>
      <c r="D417" s="166"/>
      <c r="E417" s="166"/>
      <c r="F417" s="166"/>
      <c r="G417" s="166"/>
      <c r="H417" s="166"/>
      <c r="I417" s="166"/>
      <c r="J417" s="166"/>
      <c r="K417" s="166"/>
      <c r="L417" s="166"/>
    </row>
    <row r="418" ht="15" customHeight="1">
      <c r="A418" s="206"/>
      <c r="B418" s="191"/>
      <c r="C418" s="166"/>
      <c r="D418" s="166"/>
      <c r="E418" s="166"/>
      <c r="F418" s="166"/>
      <c r="G418" s="166"/>
      <c r="H418" s="166"/>
      <c r="I418" s="166"/>
      <c r="J418" s="166"/>
      <c r="K418" s="166"/>
      <c r="L418" s="166"/>
    </row>
    <row r="419" ht="15" customHeight="1">
      <c r="A419" s="206"/>
      <c r="B419" s="191"/>
      <c r="C419" s="166"/>
      <c r="D419" s="166"/>
      <c r="E419" s="166"/>
      <c r="F419" s="166"/>
      <c r="G419" s="166"/>
      <c r="H419" s="166"/>
      <c r="I419" s="166"/>
      <c r="J419" s="166"/>
      <c r="K419" s="166"/>
      <c r="L419" s="166"/>
    </row>
    <row r="420" ht="15" customHeight="1">
      <c r="A420" s="206"/>
      <c r="B420" s="191"/>
      <c r="C420" s="166"/>
      <c r="D420" s="166"/>
      <c r="E420" s="166"/>
      <c r="F420" s="166"/>
      <c r="G420" s="166"/>
      <c r="H420" s="166"/>
      <c r="I420" s="166"/>
      <c r="J420" s="166"/>
      <c r="K420" s="166"/>
      <c r="L420" s="166"/>
    </row>
    <row r="421" ht="15" customHeight="1">
      <c r="A421" s="206"/>
      <c r="B421" s="191"/>
      <c r="C421" s="166"/>
      <c r="D421" s="166"/>
      <c r="E421" s="166"/>
      <c r="F421" s="166"/>
      <c r="G421" s="166"/>
      <c r="H421" s="166"/>
      <c r="I421" s="166"/>
      <c r="J421" s="166"/>
      <c r="K421" s="166"/>
      <c r="L421" s="166"/>
    </row>
    <row r="422" ht="15" customHeight="1">
      <c r="A422" s="206"/>
      <c r="B422" s="191"/>
      <c r="C422" s="166"/>
      <c r="D422" s="166"/>
      <c r="E422" s="166"/>
      <c r="F422" s="166"/>
      <c r="G422" s="166"/>
      <c r="H422" s="166"/>
      <c r="I422" s="166"/>
      <c r="J422" s="166"/>
      <c r="K422" s="166"/>
      <c r="L422" s="166"/>
    </row>
    <row r="423" ht="15" customHeight="1">
      <c r="A423" s="206"/>
      <c r="B423" s="191"/>
      <c r="C423" s="166"/>
      <c r="D423" s="166"/>
      <c r="E423" s="166"/>
      <c r="F423" s="166"/>
      <c r="G423" s="166"/>
      <c r="H423" s="166"/>
      <c r="I423" s="166"/>
      <c r="J423" s="166"/>
      <c r="K423" s="166"/>
      <c r="L423" s="166"/>
    </row>
    <row r="424" ht="15" customHeight="1">
      <c r="A424" s="206"/>
      <c r="B424" s="191"/>
      <c r="C424" s="166"/>
      <c r="D424" s="166"/>
      <c r="E424" s="166"/>
      <c r="F424" s="166"/>
      <c r="G424" s="166"/>
      <c r="H424" s="166"/>
      <c r="I424" s="166"/>
      <c r="J424" s="166"/>
      <c r="K424" s="166"/>
      <c r="L424" s="166"/>
    </row>
    <row r="425" ht="15" customHeight="1">
      <c r="A425" s="206"/>
      <c r="B425" s="191"/>
      <c r="C425" s="166"/>
      <c r="D425" s="166"/>
      <c r="E425" s="166"/>
      <c r="F425" s="166"/>
      <c r="G425" s="166"/>
      <c r="H425" s="166"/>
      <c r="I425" s="166"/>
      <c r="J425" s="166"/>
      <c r="K425" s="166"/>
      <c r="L425" s="166"/>
    </row>
    <row r="426" ht="15" customHeight="1">
      <c r="A426" s="206"/>
      <c r="B426" s="191"/>
      <c r="C426" s="166"/>
      <c r="D426" s="166"/>
      <c r="E426" s="166"/>
      <c r="F426" s="166"/>
      <c r="G426" s="166"/>
      <c r="H426" s="166"/>
      <c r="I426" s="166"/>
      <c r="J426" s="166"/>
      <c r="K426" s="166"/>
      <c r="L426" s="166"/>
    </row>
    <row r="427" ht="15" customHeight="1">
      <c r="A427" s="206"/>
      <c r="B427" s="191"/>
      <c r="C427" s="166"/>
      <c r="D427" s="166"/>
      <c r="E427" s="166"/>
      <c r="F427" s="166"/>
      <c r="G427" s="166"/>
      <c r="H427" s="166"/>
      <c r="I427" s="166"/>
      <c r="J427" s="166"/>
      <c r="K427" s="166"/>
      <c r="L427" s="166"/>
    </row>
    <row r="428" ht="15" customHeight="1">
      <c r="A428" s="206"/>
      <c r="B428" s="191"/>
      <c r="C428" s="166"/>
      <c r="D428" s="166"/>
      <c r="E428" s="166"/>
      <c r="F428" s="166"/>
      <c r="G428" s="166"/>
      <c r="H428" s="166"/>
      <c r="I428" s="166"/>
      <c r="J428" s="166"/>
      <c r="K428" s="166"/>
      <c r="L428" s="166"/>
    </row>
    <row r="429" ht="15" customHeight="1">
      <c r="A429" s="206"/>
      <c r="B429" s="191"/>
      <c r="C429" s="166"/>
      <c r="D429" s="166"/>
      <c r="E429" s="166"/>
      <c r="F429" s="166"/>
      <c r="G429" s="166"/>
      <c r="H429" s="166"/>
      <c r="I429" s="166"/>
      <c r="J429" s="166"/>
      <c r="K429" s="166"/>
      <c r="L429" s="166"/>
    </row>
    <row r="430" ht="15" customHeight="1">
      <c r="A430" s="206"/>
      <c r="B430" s="191"/>
      <c r="C430" s="166"/>
      <c r="D430" s="166"/>
      <c r="E430" s="166"/>
      <c r="F430" s="166"/>
      <c r="G430" s="166"/>
      <c r="H430" s="166"/>
      <c r="I430" s="166"/>
      <c r="J430" s="166"/>
      <c r="K430" s="166"/>
      <c r="L430" s="166"/>
    </row>
    <row r="431" ht="15" customHeight="1">
      <c r="A431" s="206"/>
      <c r="B431" s="191"/>
      <c r="C431" s="166"/>
      <c r="D431" s="166"/>
      <c r="E431" s="166"/>
      <c r="F431" s="166"/>
      <c r="G431" s="166"/>
      <c r="H431" s="166"/>
      <c r="I431" s="166"/>
      <c r="J431" s="166"/>
      <c r="K431" s="166"/>
      <c r="L431" s="166"/>
    </row>
    <row r="432" ht="15" customHeight="1">
      <c r="A432" s="206"/>
      <c r="B432" s="191"/>
      <c r="C432" s="166"/>
      <c r="D432" s="166"/>
      <c r="E432" s="166"/>
      <c r="F432" s="166"/>
      <c r="G432" s="166"/>
      <c r="H432" s="166"/>
      <c r="I432" s="166"/>
      <c r="J432" s="166"/>
      <c r="K432" s="166"/>
      <c r="L432" s="166"/>
    </row>
    <row r="433" ht="15" customHeight="1">
      <c r="A433" s="206"/>
      <c r="B433" s="191"/>
      <c r="C433" s="166"/>
      <c r="D433" s="166"/>
      <c r="E433" s="166"/>
      <c r="F433" s="166"/>
      <c r="G433" s="166"/>
      <c r="H433" s="166"/>
      <c r="I433" s="166"/>
      <c r="J433" s="166"/>
      <c r="K433" s="166"/>
      <c r="L433" s="166"/>
    </row>
    <row r="434" ht="15" customHeight="1">
      <c r="A434" s="206"/>
      <c r="B434" s="191"/>
      <c r="C434" s="166"/>
      <c r="D434" s="166"/>
      <c r="E434" s="166"/>
      <c r="F434" s="166"/>
      <c r="G434" s="166"/>
      <c r="H434" s="166"/>
      <c r="I434" s="166"/>
      <c r="J434" s="166"/>
      <c r="K434" s="166"/>
      <c r="L434" s="166"/>
    </row>
    <row r="435" ht="15" customHeight="1">
      <c r="A435" s="206"/>
      <c r="B435" s="191"/>
      <c r="C435" s="166"/>
      <c r="D435" s="166"/>
      <c r="E435" s="166"/>
      <c r="F435" s="166"/>
      <c r="G435" s="166"/>
      <c r="H435" s="166"/>
      <c r="I435" s="166"/>
      <c r="J435" s="166"/>
      <c r="K435" s="166"/>
      <c r="L435" s="166"/>
    </row>
    <row r="436" ht="15" customHeight="1">
      <c r="A436" s="206"/>
      <c r="B436" s="191"/>
      <c r="C436" s="166"/>
      <c r="D436" s="166"/>
      <c r="E436" s="166"/>
      <c r="F436" s="166"/>
      <c r="G436" s="166"/>
      <c r="H436" s="166"/>
      <c r="I436" s="166"/>
      <c r="J436" s="166"/>
      <c r="K436" s="166"/>
      <c r="L436" s="166"/>
    </row>
    <row r="437" ht="15" customHeight="1">
      <c r="A437" s="206"/>
      <c r="B437" s="191"/>
      <c r="C437" s="166"/>
      <c r="D437" s="166"/>
      <c r="E437" s="166"/>
      <c r="F437" s="166"/>
      <c r="G437" s="166"/>
      <c r="H437" s="166"/>
      <c r="I437" s="166"/>
      <c r="J437" s="166"/>
      <c r="K437" s="166"/>
      <c r="L437" s="166"/>
    </row>
    <row r="438" ht="15" customHeight="1">
      <c r="A438" s="206"/>
      <c r="B438" s="191"/>
      <c r="C438" s="166"/>
      <c r="D438" s="166"/>
      <c r="E438" s="166"/>
      <c r="F438" s="166"/>
      <c r="G438" s="166"/>
      <c r="H438" s="166"/>
      <c r="I438" s="166"/>
      <c r="J438" s="166"/>
      <c r="K438" s="166"/>
      <c r="L438" s="166"/>
    </row>
    <row r="439" ht="15" customHeight="1">
      <c r="A439" s="206"/>
      <c r="B439" s="191"/>
      <c r="C439" s="166"/>
      <c r="D439" s="166"/>
      <c r="E439" s="166"/>
      <c r="F439" s="166"/>
      <c r="G439" s="166"/>
      <c r="H439" s="166"/>
      <c r="I439" s="166"/>
      <c r="J439" s="166"/>
      <c r="K439" s="166"/>
      <c r="L439" s="166"/>
    </row>
    <row r="440" ht="15" customHeight="1">
      <c r="A440" s="206"/>
      <c r="B440" s="191"/>
      <c r="C440" s="166"/>
      <c r="D440" s="166"/>
      <c r="E440" s="166"/>
      <c r="F440" s="166"/>
      <c r="G440" s="166"/>
      <c r="H440" s="166"/>
      <c r="I440" s="166"/>
      <c r="J440" s="166"/>
      <c r="K440" s="166"/>
      <c r="L440" s="166"/>
    </row>
    <row r="441" ht="15" customHeight="1">
      <c r="A441" s="206"/>
      <c r="B441" s="191"/>
      <c r="C441" s="166"/>
      <c r="D441" s="166"/>
      <c r="E441" s="166"/>
      <c r="F441" s="166"/>
      <c r="G441" s="166"/>
      <c r="H441" s="166"/>
      <c r="I441" s="166"/>
      <c r="J441" s="166"/>
      <c r="K441" s="166"/>
      <c r="L441" s="166"/>
    </row>
    <row r="442" ht="15" customHeight="1">
      <c r="A442" s="206"/>
      <c r="B442" s="191"/>
      <c r="C442" s="166"/>
      <c r="D442" s="166"/>
      <c r="E442" s="166"/>
      <c r="F442" s="166"/>
      <c r="G442" s="166"/>
      <c r="H442" s="166"/>
      <c r="I442" s="166"/>
      <c r="J442" s="166"/>
      <c r="K442" s="166"/>
      <c r="L442" s="166"/>
    </row>
    <row r="443" ht="15" customHeight="1">
      <c r="A443" s="206"/>
      <c r="B443" s="191"/>
      <c r="C443" s="166"/>
      <c r="D443" s="166"/>
      <c r="E443" s="166"/>
      <c r="F443" s="166"/>
      <c r="G443" s="166"/>
      <c r="H443" s="166"/>
      <c r="I443" s="166"/>
      <c r="J443" s="166"/>
      <c r="K443" s="166"/>
      <c r="L443" s="166"/>
    </row>
    <row r="444" ht="15" customHeight="1">
      <c r="A444" s="206"/>
      <c r="B444" s="191"/>
      <c r="C444" s="166"/>
      <c r="D444" s="166"/>
      <c r="E444" s="166"/>
      <c r="F444" s="166"/>
      <c r="G444" s="166"/>
      <c r="H444" s="166"/>
      <c r="I444" s="166"/>
      <c r="J444" s="166"/>
      <c r="K444" s="166"/>
      <c r="L444" s="166"/>
    </row>
    <row r="445" ht="15" customHeight="1">
      <c r="A445" s="206"/>
      <c r="B445" s="191"/>
      <c r="C445" s="166"/>
      <c r="D445" s="166"/>
      <c r="E445" s="166"/>
      <c r="F445" s="166"/>
      <c r="G445" s="166"/>
      <c r="H445" s="166"/>
      <c r="I445" s="166"/>
      <c r="J445" s="166"/>
      <c r="K445" s="166"/>
      <c r="L445" s="166"/>
    </row>
    <row r="446" ht="15" customHeight="1">
      <c r="A446" s="206"/>
      <c r="B446" s="191"/>
      <c r="C446" s="166"/>
      <c r="D446" s="166"/>
      <c r="E446" s="166"/>
      <c r="F446" s="166"/>
      <c r="G446" s="166"/>
      <c r="H446" s="166"/>
      <c r="I446" s="166"/>
      <c r="J446" s="166"/>
      <c r="K446" s="166"/>
      <c r="L446" s="166"/>
    </row>
    <row r="447" ht="15" customHeight="1">
      <c r="A447" s="206"/>
      <c r="B447" s="191"/>
      <c r="C447" s="166"/>
      <c r="D447" s="166"/>
      <c r="E447" s="166"/>
      <c r="F447" s="166"/>
      <c r="G447" s="166"/>
      <c r="H447" s="166"/>
      <c r="I447" s="166"/>
      <c r="J447" s="166"/>
      <c r="K447" s="166"/>
      <c r="L447" s="166"/>
    </row>
    <row r="448" ht="15" customHeight="1">
      <c r="A448" s="206"/>
      <c r="B448" s="191"/>
      <c r="C448" s="166"/>
      <c r="D448" s="166"/>
      <c r="E448" s="166"/>
      <c r="F448" s="166"/>
      <c r="G448" s="166"/>
      <c r="H448" s="166"/>
      <c r="I448" s="166"/>
      <c r="J448" s="166"/>
      <c r="K448" s="166"/>
      <c r="L448" s="166"/>
    </row>
    <row r="449" ht="15" customHeight="1">
      <c r="A449" s="206"/>
      <c r="B449" s="191"/>
      <c r="C449" s="166"/>
      <c r="D449" s="166"/>
      <c r="E449" s="166"/>
      <c r="F449" s="166"/>
      <c r="G449" s="166"/>
      <c r="H449" s="166"/>
      <c r="I449" s="166"/>
      <c r="J449" s="166"/>
      <c r="K449" s="166"/>
      <c r="L449" s="166"/>
    </row>
    <row r="450" ht="15" customHeight="1">
      <c r="A450" s="206"/>
      <c r="B450" s="191"/>
      <c r="C450" s="166"/>
      <c r="D450" s="166"/>
      <c r="E450" s="166"/>
      <c r="F450" s="166"/>
      <c r="G450" s="166"/>
      <c r="H450" s="166"/>
      <c r="I450" s="166"/>
      <c r="J450" s="166"/>
      <c r="K450" s="166"/>
      <c r="L450" s="166"/>
    </row>
    <row r="451" ht="15" customHeight="1">
      <c r="A451" s="206"/>
      <c r="B451" s="191"/>
      <c r="C451" s="166"/>
      <c r="D451" s="166"/>
      <c r="E451" s="166"/>
      <c r="F451" s="166"/>
      <c r="G451" s="166"/>
      <c r="H451" s="166"/>
      <c r="I451" s="166"/>
      <c r="J451" s="166"/>
      <c r="K451" s="166"/>
      <c r="L451" s="166"/>
    </row>
    <row r="452" ht="15" customHeight="1">
      <c r="A452" s="206"/>
      <c r="B452" s="191"/>
      <c r="C452" s="166"/>
      <c r="D452" s="166"/>
      <c r="E452" s="166"/>
      <c r="F452" s="166"/>
      <c r="G452" s="166"/>
      <c r="H452" s="166"/>
      <c r="I452" s="166"/>
      <c r="J452" s="166"/>
      <c r="K452" s="166"/>
      <c r="L452" s="166"/>
    </row>
    <row r="453" ht="15" customHeight="1">
      <c r="A453" s="206"/>
      <c r="B453" s="191"/>
      <c r="C453" s="166"/>
      <c r="D453" s="166"/>
      <c r="E453" s="166"/>
      <c r="F453" s="166"/>
      <c r="G453" s="166"/>
      <c r="H453" s="166"/>
      <c r="I453" s="166"/>
      <c r="J453" s="166"/>
      <c r="K453" s="166"/>
      <c r="L453" s="166"/>
    </row>
    <row r="454" ht="15" customHeight="1">
      <c r="A454" s="206"/>
      <c r="B454" s="191"/>
      <c r="C454" s="166"/>
      <c r="D454" s="166"/>
      <c r="E454" s="166"/>
      <c r="F454" s="166"/>
      <c r="G454" s="166"/>
      <c r="H454" s="166"/>
      <c r="I454" s="166"/>
      <c r="J454" s="166"/>
      <c r="K454" s="166"/>
      <c r="L454" s="166"/>
    </row>
    <row r="455" ht="15" customHeight="1">
      <c r="A455" s="206"/>
      <c r="B455" s="191"/>
      <c r="C455" s="166"/>
      <c r="D455" s="166"/>
      <c r="E455" s="166"/>
      <c r="F455" s="166"/>
      <c r="G455" s="166"/>
      <c r="H455" s="166"/>
      <c r="I455" s="166"/>
      <c r="J455" s="166"/>
      <c r="K455" s="166"/>
      <c r="L455" s="166"/>
    </row>
    <row r="456" ht="15" customHeight="1">
      <c r="A456" s="206"/>
      <c r="B456" s="191"/>
      <c r="C456" s="166"/>
      <c r="D456" s="166"/>
      <c r="E456" s="166"/>
      <c r="F456" s="166"/>
      <c r="G456" s="166"/>
      <c r="H456" s="166"/>
      <c r="I456" s="166"/>
      <c r="J456" s="166"/>
      <c r="K456" s="166"/>
      <c r="L456" s="166"/>
    </row>
    <row r="457" ht="15" customHeight="1">
      <c r="A457" s="206"/>
      <c r="B457" s="191"/>
      <c r="C457" s="166"/>
      <c r="D457" s="166"/>
      <c r="E457" s="166"/>
      <c r="F457" s="166"/>
      <c r="G457" s="166"/>
      <c r="H457" s="166"/>
      <c r="I457" s="166"/>
      <c r="J457" s="166"/>
      <c r="K457" s="166"/>
      <c r="L457" s="166"/>
    </row>
    <row r="458" ht="15" customHeight="1">
      <c r="A458" s="206"/>
      <c r="B458" s="191"/>
      <c r="C458" s="166"/>
      <c r="D458" s="166"/>
      <c r="E458" s="166"/>
      <c r="F458" s="166"/>
      <c r="G458" s="166"/>
      <c r="H458" s="166"/>
      <c r="I458" s="166"/>
      <c r="J458" s="166"/>
      <c r="K458" s="166"/>
      <c r="L458" s="166"/>
    </row>
    <row r="459" ht="15" customHeight="1">
      <c r="A459" s="206"/>
      <c r="B459" s="191"/>
      <c r="C459" s="166"/>
      <c r="D459" s="166"/>
      <c r="E459" s="166"/>
      <c r="F459" s="166"/>
      <c r="G459" s="166"/>
      <c r="H459" s="166"/>
      <c r="I459" s="166"/>
      <c r="J459" s="166"/>
      <c r="K459" s="166"/>
      <c r="L459" s="166"/>
    </row>
    <row r="460" ht="15" customHeight="1">
      <c r="A460" s="206"/>
      <c r="B460" s="191"/>
      <c r="C460" s="166"/>
      <c r="D460" s="166"/>
      <c r="E460" s="166"/>
      <c r="F460" s="166"/>
      <c r="G460" s="166"/>
      <c r="H460" s="166"/>
      <c r="I460" s="166"/>
      <c r="J460" s="166"/>
      <c r="K460" s="166"/>
      <c r="L460" s="166"/>
    </row>
    <row r="461" ht="15" customHeight="1">
      <c r="A461" s="206"/>
      <c r="B461" s="191"/>
      <c r="C461" s="166"/>
      <c r="D461" s="166"/>
      <c r="E461" s="166"/>
      <c r="F461" s="166"/>
      <c r="G461" s="166"/>
      <c r="H461" s="166"/>
      <c r="I461" s="166"/>
      <c r="J461" s="166"/>
      <c r="K461" s="166"/>
      <c r="L461" s="166"/>
    </row>
    <row r="462" ht="15" customHeight="1">
      <c r="A462" s="206"/>
      <c r="B462" s="191"/>
      <c r="C462" s="166"/>
      <c r="D462" s="166"/>
      <c r="E462" s="166"/>
      <c r="F462" s="166"/>
      <c r="G462" s="166"/>
      <c r="H462" s="166"/>
      <c r="I462" s="166"/>
      <c r="J462" s="166"/>
      <c r="K462" s="166"/>
      <c r="L462" s="166"/>
    </row>
    <row r="463" ht="15" customHeight="1">
      <c r="A463" s="206"/>
      <c r="B463" s="191"/>
      <c r="C463" s="166"/>
      <c r="D463" s="166"/>
      <c r="E463" s="166"/>
      <c r="F463" s="166"/>
      <c r="G463" s="166"/>
      <c r="H463" s="166"/>
      <c r="I463" s="166"/>
      <c r="J463" s="166"/>
      <c r="K463" s="166"/>
      <c r="L463" s="166"/>
    </row>
    <row r="464" ht="15" customHeight="1">
      <c r="A464" s="206"/>
      <c r="B464" s="191"/>
      <c r="C464" s="166"/>
      <c r="D464" s="166"/>
      <c r="E464" s="166"/>
      <c r="F464" s="166"/>
      <c r="G464" s="166"/>
      <c r="H464" s="166"/>
      <c r="I464" s="166"/>
      <c r="J464" s="166"/>
      <c r="K464" s="166"/>
      <c r="L464" s="166"/>
    </row>
    <row r="465" ht="15" customHeight="1">
      <c r="A465" s="206"/>
      <c r="B465" s="191"/>
      <c r="C465" s="166"/>
      <c r="D465" s="166"/>
      <c r="E465" s="166"/>
      <c r="F465" s="166"/>
      <c r="G465" s="166"/>
      <c r="H465" s="166"/>
      <c r="I465" s="166"/>
      <c r="J465" s="166"/>
      <c r="K465" s="166"/>
      <c r="L465" s="166"/>
    </row>
    <row r="466" ht="15" customHeight="1">
      <c r="A466" s="206"/>
      <c r="B466" s="191"/>
      <c r="C466" s="166"/>
      <c r="D466" s="166"/>
      <c r="E466" s="166"/>
      <c r="F466" s="166"/>
      <c r="G466" s="166"/>
      <c r="H466" s="166"/>
      <c r="I466" s="166"/>
      <c r="J466" s="166"/>
      <c r="K466" s="166"/>
      <c r="L466" s="166"/>
    </row>
    <row r="467" ht="15" customHeight="1">
      <c r="A467" s="206"/>
      <c r="B467" s="191"/>
      <c r="C467" s="166"/>
      <c r="D467" s="166"/>
      <c r="E467" s="166"/>
      <c r="F467" s="166"/>
      <c r="G467" s="166"/>
      <c r="H467" s="166"/>
      <c r="I467" s="166"/>
      <c r="J467" s="166"/>
      <c r="K467" s="166"/>
      <c r="L467" s="166"/>
    </row>
    <row r="468" ht="15" customHeight="1">
      <c r="A468" s="206"/>
      <c r="B468" s="191"/>
      <c r="C468" s="166"/>
      <c r="D468" s="166"/>
      <c r="E468" s="166"/>
      <c r="F468" s="166"/>
      <c r="G468" s="166"/>
      <c r="H468" s="166"/>
      <c r="I468" s="166"/>
      <c r="J468" s="166"/>
      <c r="K468" s="166"/>
      <c r="L468" s="166"/>
    </row>
    <row r="469" ht="15" customHeight="1">
      <c r="A469" s="206"/>
      <c r="B469" s="191"/>
      <c r="C469" s="166"/>
      <c r="D469" s="166"/>
      <c r="E469" s="166"/>
      <c r="F469" s="166"/>
      <c r="G469" s="166"/>
      <c r="H469" s="166"/>
      <c r="I469" s="166"/>
      <c r="J469" s="166"/>
      <c r="K469" s="166"/>
      <c r="L469" s="166"/>
    </row>
    <row r="470" ht="15" customHeight="1">
      <c r="A470" s="206"/>
      <c r="B470" s="191"/>
      <c r="C470" s="166"/>
      <c r="D470" s="166"/>
      <c r="E470" s="166"/>
      <c r="F470" s="166"/>
      <c r="G470" s="166"/>
      <c r="H470" s="166"/>
      <c r="I470" s="166"/>
      <c r="J470" s="166"/>
      <c r="K470" s="166"/>
      <c r="L470" s="166"/>
    </row>
    <row r="471" ht="15" customHeight="1">
      <c r="A471" s="206"/>
      <c r="B471" s="191"/>
      <c r="C471" s="166"/>
      <c r="D471" s="166"/>
      <c r="E471" s="166"/>
      <c r="F471" s="166"/>
      <c r="G471" s="166"/>
      <c r="H471" s="166"/>
      <c r="I471" s="166"/>
      <c r="J471" s="166"/>
      <c r="K471" s="166"/>
      <c r="L471" s="166"/>
    </row>
    <row r="472" ht="15" customHeight="1">
      <c r="A472" s="206"/>
      <c r="B472" s="191"/>
      <c r="C472" s="166"/>
      <c r="D472" s="166"/>
      <c r="E472" s="166"/>
      <c r="F472" s="166"/>
      <c r="G472" s="166"/>
      <c r="H472" s="166"/>
      <c r="I472" s="166"/>
      <c r="J472" s="166"/>
      <c r="K472" s="166"/>
      <c r="L472" s="166"/>
    </row>
    <row r="473" ht="15" customHeight="1">
      <c r="A473" s="206"/>
      <c r="B473" s="191"/>
      <c r="C473" s="166"/>
      <c r="D473" s="166"/>
      <c r="E473" s="166"/>
      <c r="F473" s="166"/>
      <c r="G473" s="166"/>
      <c r="H473" s="166"/>
      <c r="I473" s="166"/>
      <c r="J473" s="166"/>
      <c r="K473" s="166"/>
      <c r="L473" s="166"/>
    </row>
    <row r="474" ht="15" customHeight="1">
      <c r="A474" s="206"/>
      <c r="B474" s="191"/>
      <c r="C474" s="166"/>
      <c r="D474" s="166"/>
      <c r="E474" s="166"/>
      <c r="F474" s="166"/>
      <c r="G474" s="166"/>
      <c r="H474" s="166"/>
      <c r="I474" s="166"/>
      <c r="J474" s="166"/>
      <c r="K474" s="166"/>
      <c r="L474" s="166"/>
    </row>
    <row r="475" ht="15" customHeight="1">
      <c r="A475" s="206"/>
      <c r="B475" s="191"/>
      <c r="C475" s="166"/>
      <c r="D475" s="166"/>
      <c r="E475" s="166"/>
      <c r="F475" s="166"/>
      <c r="G475" s="166"/>
      <c r="H475" s="166"/>
      <c r="I475" s="166"/>
      <c r="J475" s="166"/>
      <c r="K475" s="166"/>
      <c r="L475" s="166"/>
    </row>
    <row r="476" ht="15" customHeight="1">
      <c r="A476" s="206"/>
      <c r="B476" s="191"/>
      <c r="C476" s="166"/>
      <c r="D476" s="166"/>
      <c r="E476" s="166"/>
      <c r="F476" s="166"/>
      <c r="G476" s="166"/>
      <c r="H476" s="166"/>
      <c r="I476" s="166"/>
      <c r="J476" s="166"/>
      <c r="K476" s="166"/>
      <c r="L476" s="166"/>
    </row>
    <row r="477" ht="15" customHeight="1">
      <c r="A477" s="206"/>
      <c r="B477" s="191"/>
      <c r="C477" s="166"/>
      <c r="D477" s="166"/>
      <c r="E477" s="166"/>
      <c r="F477" s="166"/>
      <c r="G477" s="166"/>
      <c r="H477" s="166"/>
      <c r="I477" s="166"/>
      <c r="J477" s="166"/>
      <c r="K477" s="166"/>
      <c r="L477" s="166"/>
    </row>
    <row r="478" ht="15" customHeight="1">
      <c r="A478" s="206"/>
      <c r="B478" s="191"/>
      <c r="C478" s="166"/>
      <c r="D478" s="166"/>
      <c r="E478" s="166"/>
      <c r="F478" s="166"/>
      <c r="G478" s="166"/>
      <c r="H478" s="166"/>
      <c r="I478" s="166"/>
      <c r="J478" s="166"/>
      <c r="K478" s="166"/>
      <c r="L478" s="166"/>
    </row>
    <row r="479" ht="15" customHeight="1">
      <c r="A479" s="206"/>
      <c r="B479" s="191"/>
      <c r="C479" s="166"/>
      <c r="D479" s="166"/>
      <c r="E479" s="166"/>
      <c r="F479" s="166"/>
      <c r="G479" s="166"/>
      <c r="H479" s="166"/>
      <c r="I479" s="166"/>
      <c r="J479" s="166"/>
      <c r="K479" s="166"/>
      <c r="L479" s="166"/>
    </row>
    <row r="480" ht="15" customHeight="1">
      <c r="A480" s="206"/>
      <c r="B480" s="191"/>
      <c r="C480" s="166"/>
      <c r="D480" s="166"/>
      <c r="E480" s="166"/>
      <c r="F480" s="166"/>
      <c r="G480" s="166"/>
      <c r="H480" s="166"/>
      <c r="I480" s="166"/>
      <c r="J480" s="166"/>
      <c r="K480" s="166"/>
      <c r="L480" s="166"/>
    </row>
    <row r="481" ht="15" customHeight="1">
      <c r="A481" s="206"/>
      <c r="B481" s="191"/>
      <c r="C481" s="166"/>
      <c r="D481" s="166"/>
      <c r="E481" s="166"/>
      <c r="F481" s="166"/>
      <c r="G481" s="166"/>
      <c r="H481" s="166"/>
      <c r="I481" s="166"/>
      <c r="J481" s="166"/>
      <c r="K481" s="166"/>
      <c r="L481" s="166"/>
    </row>
    <row r="482" ht="15" customHeight="1">
      <c r="A482" s="206"/>
      <c r="B482" s="191"/>
      <c r="C482" s="166"/>
      <c r="D482" s="166"/>
      <c r="E482" s="166"/>
      <c r="F482" s="166"/>
      <c r="G482" s="166"/>
      <c r="H482" s="166"/>
      <c r="I482" s="166"/>
      <c r="J482" s="166"/>
      <c r="K482" s="166"/>
      <c r="L482" s="166"/>
    </row>
    <row r="483" ht="15" customHeight="1">
      <c r="A483" s="206"/>
      <c r="B483" s="191"/>
      <c r="C483" s="166"/>
      <c r="D483" s="166"/>
      <c r="E483" s="166"/>
      <c r="F483" s="166"/>
      <c r="G483" s="166"/>
      <c r="H483" s="166"/>
      <c r="I483" s="166"/>
      <c r="J483" s="166"/>
      <c r="K483" s="166"/>
      <c r="L483" s="166"/>
    </row>
    <row r="484" ht="15" customHeight="1">
      <c r="A484" s="206"/>
      <c r="B484" s="191"/>
      <c r="C484" s="166"/>
      <c r="D484" s="166"/>
      <c r="E484" s="166"/>
      <c r="F484" s="166"/>
      <c r="G484" s="166"/>
      <c r="H484" s="166"/>
      <c r="I484" s="166"/>
      <c r="J484" s="166"/>
      <c r="K484" s="166"/>
      <c r="L484" s="166"/>
    </row>
    <row r="485" ht="15" customHeight="1">
      <c r="A485" s="206"/>
      <c r="B485" s="191"/>
      <c r="C485" s="166"/>
      <c r="D485" s="166"/>
      <c r="E485" s="166"/>
      <c r="F485" s="166"/>
      <c r="G485" s="166"/>
      <c r="H485" s="166"/>
      <c r="I485" s="166"/>
      <c r="J485" s="166"/>
      <c r="K485" s="166"/>
      <c r="L485" s="166"/>
    </row>
    <row r="486" ht="15" customHeight="1">
      <c r="A486" s="206"/>
      <c r="B486" s="191"/>
      <c r="C486" s="166"/>
      <c r="D486" s="166"/>
      <c r="E486" s="166"/>
      <c r="F486" s="166"/>
      <c r="G486" s="166"/>
      <c r="H486" s="166"/>
      <c r="I486" s="166"/>
      <c r="J486" s="166"/>
      <c r="K486" s="166"/>
      <c r="L486" s="166"/>
    </row>
    <row r="487" ht="15" customHeight="1">
      <c r="A487" s="206"/>
      <c r="B487" s="191"/>
      <c r="C487" s="166"/>
      <c r="D487" s="166"/>
      <c r="E487" s="166"/>
      <c r="F487" s="166"/>
      <c r="G487" s="166"/>
      <c r="H487" s="166"/>
      <c r="I487" s="166"/>
      <c r="J487" s="166"/>
      <c r="K487" s="166"/>
      <c r="L487" s="166"/>
    </row>
    <row r="488" ht="15" customHeight="1">
      <c r="A488" s="206"/>
      <c r="B488" s="191"/>
      <c r="C488" s="166"/>
      <c r="D488" s="166"/>
      <c r="E488" s="166"/>
      <c r="F488" s="166"/>
      <c r="G488" s="166"/>
      <c r="H488" s="166"/>
      <c r="I488" s="166"/>
      <c r="J488" s="166"/>
      <c r="K488" s="166"/>
      <c r="L488" s="166"/>
    </row>
    <row r="489" ht="15" customHeight="1">
      <c r="A489" s="206"/>
      <c r="B489" s="191"/>
      <c r="C489" s="166"/>
      <c r="D489" s="166"/>
      <c r="E489" s="166"/>
      <c r="F489" s="166"/>
      <c r="G489" s="166"/>
      <c r="H489" s="166"/>
      <c r="I489" s="166"/>
      <c r="J489" s="166"/>
      <c r="K489" s="166"/>
      <c r="L489" s="166"/>
    </row>
    <row r="490" ht="15" customHeight="1">
      <c r="A490" s="206"/>
      <c r="B490" s="191"/>
      <c r="C490" s="166"/>
      <c r="D490" s="166"/>
      <c r="E490" s="166"/>
      <c r="F490" s="166"/>
      <c r="G490" s="166"/>
      <c r="H490" s="166"/>
      <c r="I490" s="166"/>
      <c r="J490" s="166"/>
      <c r="K490" s="166"/>
      <c r="L490" s="166"/>
    </row>
    <row r="491" ht="15" customHeight="1">
      <c r="A491" s="206"/>
      <c r="B491" s="191"/>
      <c r="C491" s="166"/>
      <c r="D491" s="166"/>
      <c r="E491" s="166"/>
      <c r="F491" s="166"/>
      <c r="G491" s="166"/>
      <c r="H491" s="166"/>
      <c r="I491" s="166"/>
      <c r="J491" s="166"/>
      <c r="K491" s="166"/>
      <c r="L491" s="166"/>
    </row>
    <row r="492" ht="15" customHeight="1">
      <c r="A492" s="206"/>
      <c r="B492" s="191"/>
      <c r="C492" s="166"/>
      <c r="D492" s="166"/>
      <c r="E492" s="166"/>
      <c r="F492" s="166"/>
      <c r="G492" s="166"/>
      <c r="H492" s="166"/>
      <c r="I492" s="166"/>
      <c r="J492" s="166"/>
      <c r="K492" s="166"/>
      <c r="L492" s="166"/>
    </row>
    <row r="493" ht="15" customHeight="1">
      <c r="A493" s="206"/>
      <c r="B493" s="191"/>
      <c r="C493" s="166"/>
      <c r="D493" s="166"/>
      <c r="E493" s="166"/>
      <c r="F493" s="166"/>
      <c r="G493" s="166"/>
      <c r="H493" s="166"/>
      <c r="I493" s="166"/>
      <c r="J493" s="166"/>
      <c r="K493" s="166"/>
      <c r="L493" s="166"/>
    </row>
    <row r="494" ht="15" customHeight="1">
      <c r="A494" s="206"/>
      <c r="B494" s="191"/>
      <c r="C494" s="166"/>
      <c r="D494" s="166"/>
      <c r="E494" s="166"/>
      <c r="F494" s="166"/>
      <c r="G494" s="166"/>
      <c r="H494" s="166"/>
      <c r="I494" s="166"/>
      <c r="J494" s="166"/>
      <c r="K494" s="166"/>
      <c r="L494" s="166"/>
    </row>
    <row r="495" ht="15" customHeight="1">
      <c r="A495" s="206"/>
      <c r="B495" s="191"/>
      <c r="C495" s="166"/>
      <c r="D495" s="166"/>
      <c r="E495" s="166"/>
      <c r="F495" s="166"/>
      <c r="G495" s="166"/>
      <c r="H495" s="166"/>
      <c r="I495" s="166"/>
      <c r="J495" s="166"/>
      <c r="K495" s="166"/>
      <c r="L495" s="166"/>
    </row>
    <row r="496" ht="15" customHeight="1">
      <c r="A496" s="206"/>
      <c r="B496" s="191"/>
      <c r="C496" s="166"/>
      <c r="D496" s="166"/>
      <c r="E496" s="166"/>
      <c r="F496" s="166"/>
      <c r="G496" s="166"/>
      <c r="H496" s="166"/>
      <c r="I496" s="166"/>
      <c r="J496" s="166"/>
      <c r="K496" s="166"/>
      <c r="L496" s="166"/>
    </row>
    <row r="497" ht="15" customHeight="1">
      <c r="A497" s="206"/>
      <c r="B497" s="191"/>
      <c r="C497" s="166"/>
      <c r="D497" s="166"/>
      <c r="E497" s="166"/>
      <c r="F497" s="166"/>
      <c r="G497" s="166"/>
      <c r="H497" s="166"/>
      <c r="I497" s="166"/>
      <c r="J497" s="166"/>
      <c r="K497" s="166"/>
      <c r="L497" s="166"/>
    </row>
    <row r="498" ht="15" customHeight="1">
      <c r="A498" s="206"/>
      <c r="B498" s="191"/>
      <c r="C498" s="166"/>
      <c r="D498" s="166"/>
      <c r="E498" s="166"/>
      <c r="F498" s="166"/>
      <c r="G498" s="166"/>
      <c r="H498" s="166"/>
      <c r="I498" s="166"/>
      <c r="J498" s="166"/>
      <c r="K498" s="166"/>
      <c r="L498" s="166"/>
    </row>
    <row r="499" ht="15" customHeight="1">
      <c r="A499" s="206"/>
      <c r="B499" s="191"/>
      <c r="C499" s="166"/>
      <c r="D499" s="166"/>
      <c r="E499" s="166"/>
      <c r="F499" s="166"/>
      <c r="G499" s="166"/>
      <c r="H499" s="166"/>
      <c r="I499" s="166"/>
      <c r="J499" s="166"/>
      <c r="K499" s="166"/>
      <c r="L499" s="166"/>
    </row>
    <row r="500" ht="15" customHeight="1">
      <c r="A500" s="206"/>
      <c r="B500" s="191"/>
      <c r="C500" s="166"/>
      <c r="D500" s="166"/>
      <c r="E500" s="166"/>
      <c r="F500" s="166"/>
      <c r="G500" s="166"/>
      <c r="H500" s="166"/>
      <c r="I500" s="166"/>
      <c r="J500" s="166"/>
      <c r="K500" s="166"/>
      <c r="L500" s="166"/>
    </row>
    <row r="501" ht="15" customHeight="1">
      <c r="A501" s="206"/>
      <c r="B501" s="191"/>
      <c r="C501" s="166"/>
      <c r="D501" s="166"/>
      <c r="E501" s="166"/>
      <c r="F501" s="166"/>
      <c r="G501" s="166"/>
      <c r="H501" s="166"/>
      <c r="I501" s="166"/>
      <c r="J501" s="166"/>
      <c r="K501" s="166"/>
      <c r="L501" s="166"/>
    </row>
    <row r="502" ht="15" customHeight="1">
      <c r="A502" s="206"/>
      <c r="B502" s="191"/>
      <c r="C502" s="166"/>
      <c r="D502" s="166"/>
      <c r="E502" s="166"/>
      <c r="F502" s="166"/>
      <c r="G502" s="166"/>
      <c r="H502" s="166"/>
      <c r="I502" s="166"/>
      <c r="J502" s="166"/>
      <c r="K502" s="166"/>
      <c r="L502" s="166"/>
    </row>
    <row r="503" ht="15" customHeight="1">
      <c r="A503" s="206"/>
      <c r="B503" s="191"/>
      <c r="C503" s="166"/>
      <c r="D503" s="166"/>
      <c r="E503" s="166"/>
      <c r="F503" s="166"/>
      <c r="G503" s="166"/>
      <c r="H503" s="166"/>
      <c r="I503" s="166"/>
      <c r="J503" s="166"/>
      <c r="K503" s="166"/>
      <c r="L503" s="166"/>
    </row>
    <row r="504" ht="15" customHeight="1">
      <c r="A504" s="206"/>
      <c r="B504" s="191"/>
      <c r="C504" s="166"/>
      <c r="D504" s="166"/>
      <c r="E504" s="166"/>
      <c r="F504" s="166"/>
      <c r="G504" s="166"/>
      <c r="H504" s="166"/>
      <c r="I504" s="166"/>
      <c r="J504" s="166"/>
      <c r="K504" s="166"/>
      <c r="L504" s="166"/>
    </row>
    <row r="505" ht="15" customHeight="1">
      <c r="A505" s="206"/>
      <c r="B505" s="191"/>
      <c r="C505" s="166"/>
      <c r="D505" s="166"/>
      <c r="E505" s="166"/>
      <c r="F505" s="166"/>
      <c r="G505" s="166"/>
      <c r="H505" s="166"/>
      <c r="I505" s="166"/>
      <c r="J505" s="166"/>
      <c r="K505" s="166"/>
      <c r="L505" s="166"/>
    </row>
    <row r="506" ht="15" customHeight="1">
      <c r="A506" s="206"/>
      <c r="B506" s="191"/>
      <c r="C506" s="166"/>
      <c r="D506" s="166"/>
      <c r="E506" s="166"/>
      <c r="F506" s="166"/>
      <c r="G506" s="166"/>
      <c r="H506" s="166"/>
      <c r="I506" s="166"/>
      <c r="J506" s="166"/>
      <c r="K506" s="166"/>
      <c r="L506" s="166"/>
    </row>
    <row r="507" ht="15" customHeight="1">
      <c r="A507" s="206"/>
      <c r="B507" s="191"/>
      <c r="C507" s="166"/>
      <c r="D507" s="166"/>
      <c r="E507" s="166"/>
      <c r="F507" s="166"/>
      <c r="G507" s="166"/>
      <c r="H507" s="166"/>
      <c r="I507" s="166"/>
      <c r="J507" s="166"/>
      <c r="K507" s="166"/>
      <c r="L507" s="166"/>
    </row>
    <row r="508" ht="15" customHeight="1">
      <c r="A508" s="206"/>
      <c r="B508" s="191"/>
      <c r="C508" s="166"/>
      <c r="D508" s="166"/>
      <c r="E508" s="166"/>
      <c r="F508" s="166"/>
      <c r="G508" s="166"/>
      <c r="H508" s="166"/>
      <c r="I508" s="166"/>
      <c r="J508" s="166"/>
      <c r="K508" s="166"/>
      <c r="L508" s="166"/>
    </row>
    <row r="509" ht="15" customHeight="1">
      <c r="A509" s="206"/>
      <c r="B509" s="191"/>
      <c r="C509" s="166"/>
      <c r="D509" s="166"/>
      <c r="E509" s="166"/>
      <c r="F509" s="166"/>
      <c r="G509" s="166"/>
      <c r="H509" s="166"/>
      <c r="I509" s="166"/>
      <c r="J509" s="166"/>
      <c r="K509" s="166"/>
      <c r="L509" s="166"/>
    </row>
    <row r="510" ht="15" customHeight="1">
      <c r="A510" s="206"/>
      <c r="B510" s="191"/>
      <c r="C510" s="166"/>
      <c r="D510" s="166"/>
      <c r="E510" s="166"/>
      <c r="F510" s="166"/>
      <c r="G510" s="166"/>
      <c r="H510" s="166"/>
      <c r="I510" s="166"/>
      <c r="J510" s="166"/>
      <c r="K510" s="166"/>
      <c r="L510" s="166"/>
    </row>
    <row r="511" ht="15" customHeight="1">
      <c r="A511" s="206"/>
      <c r="B511" s="191"/>
      <c r="C511" s="166"/>
      <c r="D511" s="166"/>
      <c r="E511" s="166"/>
      <c r="F511" s="166"/>
      <c r="G511" s="166"/>
      <c r="H511" s="166"/>
      <c r="I511" s="166"/>
      <c r="J511" s="166"/>
      <c r="K511" s="166"/>
      <c r="L511" s="166"/>
    </row>
    <row r="512" ht="15" customHeight="1">
      <c r="A512" s="206"/>
      <c r="B512" s="191"/>
      <c r="C512" s="166"/>
      <c r="D512" s="166"/>
      <c r="E512" s="166"/>
      <c r="F512" s="166"/>
      <c r="G512" s="166"/>
      <c r="H512" s="166"/>
      <c r="I512" s="166"/>
      <c r="J512" s="166"/>
      <c r="K512" s="166"/>
      <c r="L512" s="166"/>
    </row>
    <row r="513" ht="15" customHeight="1">
      <c r="A513" s="206"/>
      <c r="B513" s="191"/>
      <c r="C513" s="166"/>
      <c r="D513" s="166"/>
      <c r="E513" s="166"/>
      <c r="F513" s="166"/>
      <c r="G513" s="166"/>
      <c r="H513" s="166"/>
      <c r="I513" s="166"/>
      <c r="J513" s="166"/>
      <c r="K513" s="166"/>
      <c r="L513" s="166"/>
    </row>
    <row r="514" ht="15" customHeight="1">
      <c r="A514" s="206"/>
      <c r="B514" s="191"/>
      <c r="C514" s="166"/>
      <c r="D514" s="166"/>
      <c r="E514" s="166"/>
      <c r="F514" s="166"/>
      <c r="G514" s="166"/>
      <c r="H514" s="166"/>
      <c r="I514" s="166"/>
      <c r="J514" s="166"/>
      <c r="K514" s="166"/>
      <c r="L514" s="166"/>
    </row>
    <row r="515" ht="13.65" customHeight="1">
      <c r="A515" s="167"/>
      <c r="B515" s="166"/>
      <c r="C515" s="166"/>
      <c r="D515" s="166"/>
      <c r="E515" s="166"/>
      <c r="F515" s="166"/>
      <c r="G515" s="166"/>
      <c r="H515" s="166"/>
      <c r="I515" s="166"/>
      <c r="J515" s="166"/>
      <c r="K515" s="166"/>
      <c r="L515" s="166"/>
    </row>
    <row r="516" ht="13.65" customHeight="1">
      <c r="A516" s="166"/>
      <c r="B516" s="166"/>
      <c r="C516" s="166"/>
      <c r="D516" s="166"/>
      <c r="E516" s="166"/>
      <c r="F516" s="166"/>
      <c r="G516" s="166"/>
      <c r="H516" s="166"/>
      <c r="I516" s="166"/>
      <c r="J516" s="166"/>
      <c r="K516" s="166"/>
      <c r="L516" s="166"/>
    </row>
    <row r="517" ht="13.65" customHeight="1">
      <c r="A517" s="166"/>
      <c r="B517" s="166"/>
      <c r="C517" s="166"/>
      <c r="D517" s="166"/>
      <c r="E517" s="166"/>
      <c r="F517" s="166"/>
      <c r="G517" s="166"/>
      <c r="H517" s="166"/>
      <c r="I517" s="166"/>
      <c r="J517" s="166"/>
      <c r="K517" s="166"/>
      <c r="L517" s="166"/>
    </row>
    <row r="518" ht="13.65" customHeight="1">
      <c r="A518" s="166"/>
      <c r="B518" s="166"/>
      <c r="C518" s="166"/>
      <c r="D518" s="166"/>
      <c r="E518" s="166"/>
      <c r="F518" s="166"/>
      <c r="G518" s="166"/>
      <c r="H518" s="166"/>
      <c r="I518" s="166"/>
      <c r="J518" s="166"/>
      <c r="K518" s="166"/>
      <c r="L518" s="166"/>
    </row>
    <row r="519" ht="13.65" customHeight="1">
      <c r="A519" s="166"/>
      <c r="B519" s="166"/>
      <c r="C519" s="166"/>
      <c r="D519" s="166"/>
      <c r="E519" s="166"/>
      <c r="F519" s="166"/>
      <c r="G519" s="166"/>
      <c r="H519" s="166"/>
      <c r="I519" s="166"/>
      <c r="J519" s="166"/>
      <c r="K519" s="166"/>
      <c r="L519" s="166"/>
    </row>
    <row r="520" ht="13.65" customHeight="1">
      <c r="A520" s="166"/>
      <c r="B520" s="166"/>
      <c r="C520" s="166"/>
      <c r="D520" s="166"/>
      <c r="E520" s="166"/>
      <c r="F520" s="166"/>
      <c r="G520" s="166"/>
      <c r="H520" s="166"/>
      <c r="I520" s="166"/>
      <c r="J520" s="166"/>
      <c r="K520" s="166"/>
      <c r="L520" s="166"/>
    </row>
    <row r="521" ht="13.65" customHeight="1">
      <c r="A521" s="166"/>
      <c r="B521" s="166"/>
      <c r="C521" s="166"/>
      <c r="D521" s="166"/>
      <c r="E521" s="166"/>
      <c r="F521" s="166"/>
      <c r="G521" s="166"/>
      <c r="H521" s="166"/>
      <c r="I521" s="166"/>
      <c r="J521" s="166"/>
      <c r="K521" s="166"/>
      <c r="L521" s="166"/>
    </row>
    <row r="522" ht="13.65" customHeight="1">
      <c r="A522" s="166"/>
      <c r="B522" s="166"/>
      <c r="C522" s="166"/>
      <c r="D522" s="166"/>
      <c r="E522" s="166"/>
      <c r="F522" s="166"/>
      <c r="G522" s="166"/>
      <c r="H522" s="166"/>
      <c r="I522" s="166"/>
      <c r="J522" s="166"/>
      <c r="K522" s="166"/>
      <c r="L522" s="166"/>
    </row>
    <row r="523" ht="13.65" customHeight="1">
      <c r="A523" s="166"/>
      <c r="B523" s="166"/>
      <c r="C523" s="166"/>
      <c r="D523" s="166"/>
      <c r="E523" s="166"/>
      <c r="F523" s="166"/>
      <c r="G523" s="166"/>
      <c r="H523" s="166"/>
      <c r="I523" s="166"/>
      <c r="J523" s="166"/>
      <c r="K523" s="166"/>
      <c r="L523" s="166"/>
    </row>
    <row r="524" ht="13.65" customHeight="1">
      <c r="A524" s="166"/>
      <c r="B524" s="166"/>
      <c r="C524" s="166"/>
      <c r="D524" s="166"/>
      <c r="E524" s="166"/>
      <c r="F524" s="166"/>
      <c r="G524" s="166"/>
      <c r="H524" s="166"/>
      <c r="I524" s="166"/>
      <c r="J524" s="166"/>
      <c r="K524" s="166"/>
      <c r="L524" s="166"/>
    </row>
    <row r="525" ht="13.65" customHeight="1">
      <c r="A525" s="166"/>
      <c r="B525" s="166"/>
      <c r="C525" s="166"/>
      <c r="D525" s="166"/>
      <c r="E525" s="166"/>
      <c r="F525" s="166"/>
      <c r="G525" s="166"/>
      <c r="H525" s="166"/>
      <c r="I525" s="166"/>
      <c r="J525" s="166"/>
      <c r="K525" s="166"/>
      <c r="L525" s="166"/>
    </row>
    <row r="526" ht="13.65" customHeight="1">
      <c r="A526" s="166"/>
      <c r="B526" s="166"/>
      <c r="C526" s="166"/>
      <c r="D526" s="166"/>
      <c r="E526" s="166"/>
      <c r="F526" s="166"/>
      <c r="G526" s="166"/>
      <c r="H526" s="166"/>
      <c r="I526" s="166"/>
      <c r="J526" s="166"/>
      <c r="K526" s="166"/>
      <c r="L526" s="166"/>
    </row>
    <row r="527" ht="13.65" customHeight="1">
      <c r="A527" s="166"/>
      <c r="B527" s="166"/>
      <c r="C527" s="166"/>
      <c r="D527" s="166"/>
      <c r="E527" s="166"/>
      <c r="F527" s="166"/>
      <c r="G527" s="166"/>
      <c r="H527" s="166"/>
      <c r="I527" s="166"/>
      <c r="J527" s="166"/>
      <c r="K527" s="166"/>
      <c r="L527" s="166"/>
    </row>
    <row r="528" ht="13.65" customHeight="1">
      <c r="A528" s="166"/>
      <c r="B528" s="166"/>
      <c r="C528" s="166"/>
      <c r="D528" s="166"/>
      <c r="E528" s="166"/>
      <c r="F528" s="166"/>
      <c r="G528" s="166"/>
      <c r="H528" s="166"/>
      <c r="I528" s="166"/>
      <c r="J528" s="166"/>
      <c r="K528" s="166"/>
      <c r="L528" s="166"/>
    </row>
    <row r="529" ht="13.65" customHeight="1">
      <c r="A529" s="166"/>
      <c r="B529" s="166"/>
      <c r="C529" s="166"/>
      <c r="D529" s="166"/>
      <c r="E529" s="166"/>
      <c r="F529" s="166"/>
      <c r="G529" s="166"/>
      <c r="H529" s="166"/>
      <c r="I529" s="166"/>
      <c r="J529" s="166"/>
      <c r="K529" s="166"/>
      <c r="L529" s="166"/>
    </row>
    <row r="530" ht="13.65" customHeight="1">
      <c r="A530" s="166"/>
      <c r="B530" s="166"/>
      <c r="C530" s="166"/>
      <c r="D530" s="166"/>
      <c r="E530" s="166"/>
      <c r="F530" s="166"/>
      <c r="G530" s="166"/>
      <c r="H530" s="166"/>
      <c r="I530" s="166"/>
      <c r="J530" s="166"/>
      <c r="K530" s="166"/>
      <c r="L530" s="166"/>
    </row>
    <row r="531" ht="13.65" customHeight="1">
      <c r="A531" s="166"/>
      <c r="B531" s="166"/>
      <c r="C531" s="166"/>
      <c r="D531" s="166"/>
      <c r="E531" s="166"/>
      <c r="F531" s="166"/>
      <c r="G531" s="166"/>
      <c r="H531" s="166"/>
      <c r="I531" s="166"/>
      <c r="J531" s="166"/>
      <c r="K531" s="166"/>
      <c r="L531" s="166"/>
    </row>
    <row r="532" ht="13.65" customHeight="1">
      <c r="A532" s="166"/>
      <c r="B532" s="166"/>
      <c r="C532" s="166"/>
      <c r="D532" s="166"/>
      <c r="E532" s="166"/>
      <c r="F532" s="166"/>
      <c r="G532" s="166"/>
      <c r="H532" s="166"/>
      <c r="I532" s="166"/>
      <c r="J532" s="166"/>
      <c r="K532" s="166"/>
      <c r="L532" s="166"/>
    </row>
    <row r="533" ht="13.65" customHeight="1">
      <c r="A533" s="166"/>
      <c r="B533" s="166"/>
      <c r="C533" s="166"/>
      <c r="D533" s="166"/>
      <c r="E533" s="166"/>
      <c r="F533" s="166"/>
      <c r="G533" s="166"/>
      <c r="H533" s="166"/>
      <c r="I533" s="166"/>
      <c r="J533" s="166"/>
      <c r="K533" s="166"/>
      <c r="L533" s="166"/>
    </row>
    <row r="534" ht="13.65" customHeight="1">
      <c r="A534" s="166"/>
      <c r="B534" s="166"/>
      <c r="C534" s="166"/>
      <c r="D534" s="166"/>
      <c r="E534" s="166"/>
      <c r="F534" s="166"/>
      <c r="G534" s="166"/>
      <c r="H534" s="166"/>
      <c r="I534" s="166"/>
      <c r="J534" s="166"/>
      <c r="K534" s="166"/>
      <c r="L534" s="166"/>
    </row>
    <row r="535" ht="13.65" customHeight="1">
      <c r="A535" s="166"/>
      <c r="B535" s="166"/>
      <c r="C535" s="166"/>
      <c r="D535" s="166"/>
      <c r="E535" s="166"/>
      <c r="F535" s="166"/>
      <c r="G535" s="166"/>
      <c r="H535" s="166"/>
      <c r="I535" s="166"/>
      <c r="J535" s="166"/>
      <c r="K535" s="166"/>
      <c r="L535" s="166"/>
    </row>
    <row r="536" ht="13.65" customHeight="1">
      <c r="A536" s="166"/>
      <c r="B536" s="166"/>
      <c r="C536" s="166"/>
      <c r="D536" s="166"/>
      <c r="E536" s="166"/>
      <c r="F536" s="166"/>
      <c r="G536" s="166"/>
      <c r="H536" s="166"/>
      <c r="I536" s="166"/>
      <c r="J536" s="166"/>
      <c r="K536" s="166"/>
      <c r="L536" s="166"/>
    </row>
    <row r="537" ht="13.65" customHeight="1">
      <c r="A537" s="166"/>
      <c r="B537" s="166"/>
      <c r="C537" s="166"/>
      <c r="D537" s="166"/>
      <c r="E537" s="166"/>
      <c r="F537" s="166"/>
      <c r="G537" s="166"/>
      <c r="H537" s="166"/>
      <c r="I537" s="166"/>
      <c r="J537" s="166"/>
      <c r="K537" s="166"/>
      <c r="L537" s="166"/>
    </row>
    <row r="538" ht="13.65" customHeight="1">
      <c r="A538" s="166"/>
      <c r="B538" s="166"/>
      <c r="C538" s="166"/>
      <c r="D538" s="166"/>
      <c r="E538" s="166"/>
      <c r="F538" s="166"/>
      <c r="G538" s="166"/>
      <c r="H538" s="166"/>
      <c r="I538" s="166"/>
      <c r="J538" s="166"/>
      <c r="K538" s="166"/>
      <c r="L538" s="166"/>
    </row>
    <row r="539" ht="13.65" customHeight="1">
      <c r="A539" s="166"/>
      <c r="B539" s="166"/>
      <c r="C539" s="166"/>
      <c r="D539" s="166"/>
      <c r="E539" s="166"/>
      <c r="F539" s="166"/>
      <c r="G539" s="166"/>
      <c r="H539" s="166"/>
      <c r="I539" s="166"/>
      <c r="J539" s="166"/>
      <c r="K539" s="166"/>
      <c r="L539" s="166"/>
    </row>
    <row r="540" ht="13.65" customHeight="1">
      <c r="A540" s="166"/>
      <c r="B540" s="166"/>
      <c r="C540" s="166"/>
      <c r="D540" s="166"/>
      <c r="E540" s="166"/>
      <c r="F540" s="166"/>
      <c r="G540" s="166"/>
      <c r="H540" s="166"/>
      <c r="I540" s="166"/>
      <c r="J540" s="166"/>
      <c r="K540" s="166"/>
      <c r="L540" s="166"/>
    </row>
    <row r="541" ht="13.65" customHeight="1">
      <c r="A541" s="166"/>
      <c r="B541" s="166"/>
      <c r="C541" s="166"/>
      <c r="D541" s="166"/>
      <c r="E541" s="166"/>
      <c r="F541" s="166"/>
      <c r="G541" s="166"/>
      <c r="H541" s="166"/>
      <c r="I541" s="166"/>
      <c r="J541" s="166"/>
      <c r="K541" s="166"/>
      <c r="L541" s="166"/>
    </row>
    <row r="542" ht="13.65" customHeight="1">
      <c r="A542" s="166"/>
      <c r="B542" s="166"/>
      <c r="C542" s="166"/>
      <c r="D542" s="166"/>
      <c r="E542" s="166"/>
      <c r="F542" s="166"/>
      <c r="G542" s="166"/>
      <c r="H542" s="166"/>
      <c r="I542" s="166"/>
      <c r="J542" s="166"/>
      <c r="K542" s="166"/>
      <c r="L542" s="166"/>
    </row>
    <row r="543" ht="13.65" customHeight="1">
      <c r="A543" s="166"/>
      <c r="B543" s="166"/>
      <c r="C543" s="166"/>
      <c r="D543" s="166"/>
      <c r="E543" s="166"/>
      <c r="F543" s="166"/>
      <c r="G543" s="166"/>
      <c r="H543" s="166"/>
      <c r="I543" s="166"/>
      <c r="J543" s="166"/>
      <c r="K543" s="166"/>
      <c r="L543" s="166"/>
    </row>
    <row r="544" ht="13.65" customHeight="1">
      <c r="A544" s="166"/>
      <c r="B544" s="166"/>
      <c r="C544" s="166"/>
      <c r="D544" s="166"/>
      <c r="E544" s="166"/>
      <c r="F544" s="166"/>
      <c r="G544" s="166"/>
      <c r="H544" s="166"/>
      <c r="I544" s="166"/>
      <c r="J544" s="166"/>
      <c r="K544" s="166"/>
      <c r="L544" s="166"/>
    </row>
    <row r="545" ht="13.65" customHeight="1">
      <c r="A545" s="166"/>
      <c r="B545" s="166"/>
      <c r="C545" s="166"/>
      <c r="D545" s="166"/>
      <c r="E545" s="166"/>
      <c r="F545" s="166"/>
      <c r="G545" s="166"/>
      <c r="H545" s="166"/>
      <c r="I545" s="166"/>
      <c r="J545" s="166"/>
      <c r="K545" s="166"/>
      <c r="L545" s="166"/>
    </row>
    <row r="546" ht="13.65" customHeight="1">
      <c r="A546" s="166"/>
      <c r="B546" s="166"/>
      <c r="C546" s="166"/>
      <c r="D546" s="166"/>
      <c r="E546" s="166"/>
      <c r="F546" s="166"/>
      <c r="G546" s="166"/>
      <c r="H546" s="166"/>
      <c r="I546" s="166"/>
      <c r="J546" s="166"/>
      <c r="K546" s="166"/>
      <c r="L546" s="166"/>
    </row>
    <row r="547" ht="13.65" customHeight="1">
      <c r="A547" s="166"/>
      <c r="B547" s="166"/>
      <c r="C547" s="166"/>
      <c r="D547" s="166"/>
      <c r="E547" s="166"/>
      <c r="F547" s="166"/>
      <c r="G547" s="166"/>
      <c r="H547" s="166"/>
      <c r="I547" s="166"/>
      <c r="J547" s="166"/>
      <c r="K547" s="166"/>
      <c r="L547" s="166"/>
    </row>
    <row r="548" ht="13.65" customHeight="1">
      <c r="A548" s="166"/>
      <c r="B548" s="166"/>
      <c r="C548" s="166"/>
      <c r="D548" s="166"/>
      <c r="E548" s="166"/>
      <c r="F548" s="166"/>
      <c r="G548" s="166"/>
      <c r="H548" s="166"/>
      <c r="I548" s="166"/>
      <c r="J548" s="166"/>
      <c r="K548" s="166"/>
      <c r="L548" s="166"/>
    </row>
    <row r="549" ht="13.65" customHeight="1">
      <c r="A549" s="166"/>
      <c r="B549" s="166"/>
      <c r="C549" s="166"/>
      <c r="D549" s="166"/>
      <c r="E549" s="166"/>
      <c r="F549" s="166"/>
      <c r="G549" s="166"/>
      <c r="H549" s="166"/>
      <c r="I549" s="166"/>
      <c r="J549" s="166"/>
      <c r="K549" s="166"/>
      <c r="L549" s="166"/>
    </row>
    <row r="550" ht="13.65" customHeight="1">
      <c r="A550" s="166"/>
      <c r="B550" s="166"/>
      <c r="C550" s="166"/>
      <c r="D550" s="166"/>
      <c r="E550" s="166"/>
      <c r="F550" s="166"/>
      <c r="G550" s="166"/>
      <c r="H550" s="166"/>
      <c r="I550" s="166"/>
      <c r="J550" s="166"/>
      <c r="K550" s="166"/>
      <c r="L550" s="166"/>
    </row>
    <row r="551" ht="13.65" customHeight="1">
      <c r="A551" s="166"/>
      <c r="B551" s="166"/>
      <c r="C551" s="166"/>
      <c r="D551" s="166"/>
      <c r="E551" s="166"/>
      <c r="F551" s="166"/>
      <c r="G551" s="166"/>
      <c r="H551" s="166"/>
      <c r="I551" s="166"/>
      <c r="J551" s="166"/>
      <c r="K551" s="166"/>
      <c r="L551" s="166"/>
    </row>
    <row r="552" ht="13.65" customHeight="1">
      <c r="A552" s="166"/>
      <c r="B552" s="166"/>
      <c r="C552" s="166"/>
      <c r="D552" s="166"/>
      <c r="E552" s="166"/>
      <c r="F552" s="166"/>
      <c r="G552" s="166"/>
      <c r="H552" s="166"/>
      <c r="I552" s="166"/>
      <c r="J552" s="166"/>
      <c r="K552" s="166"/>
      <c r="L552" s="166"/>
    </row>
    <row r="553" ht="13.65" customHeight="1">
      <c r="A553" s="166"/>
      <c r="B553" s="166"/>
      <c r="C553" s="166"/>
      <c r="D553" s="166"/>
      <c r="E553" s="166"/>
      <c r="F553" s="166"/>
      <c r="G553" s="166"/>
      <c r="H553" s="166"/>
      <c r="I553" s="166"/>
      <c r="J553" s="166"/>
      <c r="K553" s="166"/>
      <c r="L553" s="166"/>
    </row>
    <row r="554" ht="13.65" customHeight="1">
      <c r="A554" s="166"/>
      <c r="B554" s="166"/>
      <c r="C554" s="166"/>
      <c r="D554" s="166"/>
      <c r="E554" s="166"/>
      <c r="F554" s="166"/>
      <c r="G554" s="166"/>
      <c r="H554" s="166"/>
      <c r="I554" s="166"/>
      <c r="J554" s="166"/>
      <c r="K554" s="166"/>
      <c r="L554" s="166"/>
    </row>
    <row r="555" ht="13.65" customHeight="1">
      <c r="A555" s="166"/>
      <c r="B555" s="166"/>
      <c r="C555" s="166"/>
      <c r="D555" s="166"/>
      <c r="E555" s="166"/>
      <c r="F555" s="166"/>
      <c r="G555" s="166"/>
      <c r="H555" s="166"/>
      <c r="I555" s="166"/>
      <c r="J555" s="166"/>
      <c r="K555" s="166"/>
      <c r="L555" s="166"/>
    </row>
    <row r="556" ht="13.65" customHeight="1">
      <c r="A556" s="166"/>
      <c r="B556" s="166"/>
      <c r="C556" s="166"/>
      <c r="D556" s="166"/>
      <c r="E556" s="166"/>
      <c r="F556" s="166"/>
      <c r="G556" s="166"/>
      <c r="H556" s="166"/>
      <c r="I556" s="166"/>
      <c r="J556" s="166"/>
      <c r="K556" s="166"/>
      <c r="L556" s="166"/>
    </row>
    <row r="557" ht="13.65" customHeight="1">
      <c r="A557" s="166"/>
      <c r="B557" s="166"/>
      <c r="C557" s="166"/>
      <c r="D557" s="166"/>
      <c r="E557" s="166"/>
      <c r="F557" s="166"/>
      <c r="G557" s="166"/>
      <c r="H557" s="166"/>
      <c r="I557" s="166"/>
      <c r="J557" s="166"/>
      <c r="K557" s="166"/>
      <c r="L557" s="166"/>
    </row>
    <row r="558" ht="13.65" customHeight="1">
      <c r="A558" s="166"/>
      <c r="B558" s="166"/>
      <c r="C558" s="166"/>
      <c r="D558" s="166"/>
      <c r="E558" s="166"/>
      <c r="F558" s="166"/>
      <c r="G558" s="166"/>
      <c r="H558" s="166"/>
      <c r="I558" s="166"/>
      <c r="J558" s="166"/>
      <c r="K558" s="166"/>
      <c r="L558" s="166"/>
    </row>
    <row r="559" ht="13.65" customHeight="1">
      <c r="A559" s="166"/>
      <c r="B559" s="166"/>
      <c r="C559" s="166"/>
      <c r="D559" s="166"/>
      <c r="E559" s="166"/>
      <c r="F559" s="166"/>
      <c r="G559" s="166"/>
      <c r="H559" s="166"/>
      <c r="I559" s="166"/>
      <c r="J559" s="166"/>
      <c r="K559" s="166"/>
      <c r="L559" s="166"/>
    </row>
    <row r="560" ht="13.65" customHeight="1">
      <c r="A560" s="166"/>
      <c r="B560" s="166"/>
      <c r="C560" s="166"/>
      <c r="D560" s="166"/>
      <c r="E560" s="166"/>
      <c r="F560" s="166"/>
      <c r="G560" s="166"/>
      <c r="H560" s="166"/>
      <c r="I560" s="166"/>
      <c r="J560" s="166"/>
      <c r="K560" s="166"/>
      <c r="L560" s="166"/>
    </row>
    <row r="561" ht="13.65" customHeight="1">
      <c r="A561" s="166"/>
      <c r="B561" s="166"/>
      <c r="C561" s="166"/>
      <c r="D561" s="166"/>
      <c r="E561" s="166"/>
      <c r="F561" s="166"/>
      <c r="G561" s="166"/>
      <c r="H561" s="166"/>
      <c r="I561" s="166"/>
      <c r="J561" s="166"/>
      <c r="K561" s="166"/>
      <c r="L561" s="166"/>
    </row>
    <row r="562" ht="13.65" customHeight="1">
      <c r="A562" s="166"/>
      <c r="B562" s="166"/>
      <c r="C562" s="166"/>
      <c r="D562" s="166"/>
      <c r="E562" s="166"/>
      <c r="F562" s="166"/>
      <c r="G562" s="166"/>
      <c r="H562" s="166"/>
      <c r="I562" s="166"/>
      <c r="J562" s="166"/>
      <c r="K562" s="166"/>
      <c r="L562" s="166"/>
    </row>
    <row r="563" ht="13.65" customHeight="1">
      <c r="A563" s="166"/>
      <c r="B563" s="166"/>
      <c r="C563" s="166"/>
      <c r="D563" s="166"/>
      <c r="E563" s="166"/>
      <c r="F563" s="166"/>
      <c r="G563" s="166"/>
      <c r="H563" s="166"/>
      <c r="I563" s="166"/>
      <c r="J563" s="166"/>
      <c r="K563" s="166"/>
      <c r="L563" s="166"/>
    </row>
    <row r="564" ht="13.65" customHeight="1">
      <c r="A564" s="166"/>
      <c r="B564" s="166"/>
      <c r="C564" s="166"/>
      <c r="D564" s="166"/>
      <c r="E564" s="166"/>
      <c r="F564" s="166"/>
      <c r="G564" s="166"/>
      <c r="H564" s="166"/>
      <c r="I564" s="166"/>
      <c r="J564" s="166"/>
      <c r="K564" s="166"/>
      <c r="L564" s="166"/>
    </row>
    <row r="565" ht="13.65" customHeight="1">
      <c r="A565" s="166"/>
      <c r="B565" s="166"/>
      <c r="C565" s="166"/>
      <c r="D565" s="166"/>
      <c r="E565" s="166"/>
      <c r="F565" s="166"/>
      <c r="G565" s="166"/>
      <c r="H565" s="166"/>
      <c r="I565" s="166"/>
      <c r="J565" s="166"/>
      <c r="K565" s="166"/>
      <c r="L565" s="166"/>
    </row>
    <row r="566" ht="13.65" customHeight="1">
      <c r="A566" s="166"/>
      <c r="B566" s="166"/>
      <c r="C566" s="166"/>
      <c r="D566" s="166"/>
      <c r="E566" s="166"/>
      <c r="F566" s="166"/>
      <c r="G566" s="166"/>
      <c r="H566" s="166"/>
      <c r="I566" s="166"/>
      <c r="J566" s="166"/>
      <c r="K566" s="166"/>
      <c r="L566" s="166"/>
    </row>
    <row r="567" ht="13.65" customHeight="1">
      <c r="A567" s="166"/>
      <c r="B567" s="166"/>
      <c r="C567" s="166"/>
      <c r="D567" s="166"/>
      <c r="E567" s="166"/>
      <c r="F567" s="166"/>
      <c r="G567" s="166"/>
      <c r="H567" s="166"/>
      <c r="I567" s="166"/>
      <c r="J567" s="166"/>
      <c r="K567" s="166"/>
      <c r="L567" s="166"/>
    </row>
    <row r="568" ht="13.65" customHeight="1">
      <c r="A568" s="166"/>
      <c r="B568" s="166"/>
      <c r="C568" s="166"/>
      <c r="D568" s="166"/>
      <c r="E568" s="166"/>
      <c r="F568" s="166"/>
      <c r="G568" s="166"/>
      <c r="H568" s="166"/>
      <c r="I568" s="166"/>
      <c r="J568" s="166"/>
      <c r="K568" s="166"/>
      <c r="L568" s="166"/>
    </row>
    <row r="569" ht="13.65" customHeight="1">
      <c r="A569" s="166"/>
      <c r="B569" s="166"/>
      <c r="C569" s="166"/>
      <c r="D569" s="166"/>
      <c r="E569" s="166"/>
      <c r="F569" s="166"/>
      <c r="G569" s="166"/>
      <c r="H569" s="166"/>
      <c r="I569" s="166"/>
      <c r="J569" s="166"/>
      <c r="K569" s="166"/>
      <c r="L569" s="166"/>
    </row>
    <row r="570" ht="13.65" customHeight="1">
      <c r="A570" s="166"/>
      <c r="B570" s="166"/>
      <c r="C570" s="166"/>
      <c r="D570" s="166"/>
      <c r="E570" s="166"/>
      <c r="F570" s="166"/>
      <c r="G570" s="166"/>
      <c r="H570" s="166"/>
      <c r="I570" s="166"/>
      <c r="J570" s="166"/>
      <c r="K570" s="166"/>
      <c r="L570" s="166"/>
    </row>
    <row r="571" ht="13.65" customHeight="1">
      <c r="A571" s="166"/>
      <c r="B571" s="166"/>
      <c r="C571" s="166"/>
      <c r="D571" s="166"/>
      <c r="E571" s="166"/>
      <c r="F571" s="166"/>
      <c r="G571" s="166"/>
      <c r="H571" s="166"/>
      <c r="I571" s="166"/>
      <c r="J571" s="166"/>
      <c r="K571" s="166"/>
      <c r="L571" s="166"/>
    </row>
    <row r="572" ht="13.65" customHeight="1">
      <c r="A572" s="166"/>
      <c r="B572" s="166"/>
      <c r="C572" s="166"/>
      <c r="D572" s="166"/>
      <c r="E572" s="166"/>
      <c r="F572" s="166"/>
      <c r="G572" s="166"/>
      <c r="H572" s="166"/>
      <c r="I572" s="166"/>
      <c r="J572" s="166"/>
      <c r="K572" s="166"/>
      <c r="L572" s="166"/>
    </row>
    <row r="573" ht="13.65" customHeight="1">
      <c r="A573" s="166"/>
      <c r="B573" s="166"/>
      <c r="C573" s="166"/>
      <c r="D573" s="166"/>
      <c r="E573" s="166"/>
      <c r="F573" s="166"/>
      <c r="G573" s="166"/>
      <c r="H573" s="166"/>
      <c r="I573" s="166"/>
      <c r="J573" s="166"/>
      <c r="K573" s="166"/>
      <c r="L573" s="166"/>
    </row>
    <row r="574" ht="13.65" customHeight="1">
      <c r="A574" s="166"/>
      <c r="B574" s="166"/>
      <c r="C574" s="166"/>
      <c r="D574" s="166"/>
      <c r="E574" s="166"/>
      <c r="F574" s="166"/>
      <c r="G574" s="166"/>
      <c r="H574" s="166"/>
      <c r="I574" s="166"/>
      <c r="J574" s="166"/>
      <c r="K574" s="166"/>
      <c r="L574" s="166"/>
    </row>
    <row r="575" ht="13.65" customHeight="1">
      <c r="A575" s="166"/>
      <c r="B575" s="166"/>
      <c r="C575" s="166"/>
      <c r="D575" s="166"/>
      <c r="E575" s="166"/>
      <c r="F575" s="166"/>
      <c r="G575" s="166"/>
      <c r="H575" s="166"/>
      <c r="I575" s="166"/>
      <c r="J575" s="166"/>
      <c r="K575" s="166"/>
      <c r="L575" s="166"/>
    </row>
    <row r="576" ht="13.65" customHeight="1">
      <c r="A576" s="166"/>
      <c r="B576" s="166"/>
      <c r="C576" s="166"/>
      <c r="D576" s="166"/>
      <c r="E576" s="166"/>
      <c r="F576" s="166"/>
      <c r="G576" s="166"/>
      <c r="H576" s="166"/>
      <c r="I576" s="166"/>
      <c r="J576" s="166"/>
      <c r="K576" s="166"/>
      <c r="L576" s="166"/>
    </row>
    <row r="577" ht="13.65" customHeight="1">
      <c r="A577" s="166"/>
      <c r="B577" s="166"/>
      <c r="C577" s="166"/>
      <c r="D577" s="166"/>
      <c r="E577" s="166"/>
      <c r="F577" s="166"/>
      <c r="G577" s="166"/>
      <c r="H577" s="166"/>
      <c r="I577" s="166"/>
      <c r="J577" s="166"/>
      <c r="K577" s="166"/>
      <c r="L577" s="166"/>
    </row>
    <row r="578" ht="13.65" customHeight="1">
      <c r="A578" s="166"/>
      <c r="B578" s="166"/>
      <c r="C578" s="166"/>
      <c r="D578" s="166"/>
      <c r="E578" s="166"/>
      <c r="F578" s="166"/>
      <c r="G578" s="166"/>
      <c r="H578" s="166"/>
      <c r="I578" s="166"/>
      <c r="J578" s="166"/>
      <c r="K578" s="166"/>
      <c r="L578" s="166"/>
    </row>
    <row r="579" ht="13.65" customHeight="1">
      <c r="A579" s="166"/>
      <c r="B579" s="166"/>
      <c r="C579" s="166"/>
      <c r="D579" s="166"/>
      <c r="E579" s="166"/>
      <c r="F579" s="166"/>
      <c r="G579" s="166"/>
      <c r="H579" s="166"/>
      <c r="I579" s="166"/>
      <c r="J579" s="166"/>
      <c r="K579" s="166"/>
      <c r="L579" s="166"/>
    </row>
    <row r="580" ht="13.65" customHeight="1">
      <c r="A580" s="166"/>
      <c r="B580" s="166"/>
      <c r="C580" s="166"/>
      <c r="D580" s="166"/>
      <c r="E580" s="166"/>
      <c r="F580" s="166"/>
      <c r="G580" s="166"/>
      <c r="H580" s="166"/>
      <c r="I580" s="166"/>
      <c r="J580" s="166"/>
      <c r="K580" s="166"/>
      <c r="L580" s="166"/>
    </row>
    <row r="581" ht="13.65" customHeight="1">
      <c r="A581" s="166"/>
      <c r="B581" s="166"/>
      <c r="C581" s="166"/>
      <c r="D581" s="166"/>
      <c r="E581" s="166"/>
      <c r="F581" s="166"/>
      <c r="G581" s="166"/>
      <c r="H581" s="166"/>
      <c r="I581" s="166"/>
      <c r="J581" s="166"/>
      <c r="K581" s="166"/>
      <c r="L581" s="166"/>
    </row>
    <row r="582" ht="13.65" customHeight="1">
      <c r="A582" s="166"/>
      <c r="B582" s="166"/>
      <c r="C582" s="166"/>
      <c r="D582" s="166"/>
      <c r="E582" s="166"/>
      <c r="F582" s="166"/>
      <c r="G582" s="166"/>
      <c r="H582" s="166"/>
      <c r="I582" s="166"/>
      <c r="J582" s="166"/>
      <c r="K582" s="166"/>
      <c r="L582" s="166"/>
    </row>
    <row r="583" ht="13.65" customHeight="1">
      <c r="A583" s="166"/>
      <c r="B583" s="166"/>
      <c r="C583" s="166"/>
      <c r="D583" s="166"/>
      <c r="E583" s="166"/>
      <c r="F583" s="166"/>
      <c r="G583" s="166"/>
      <c r="H583" s="166"/>
      <c r="I583" s="166"/>
      <c r="J583" s="166"/>
      <c r="K583" s="166"/>
      <c r="L583" s="166"/>
    </row>
    <row r="584" ht="13.65" customHeight="1">
      <c r="A584" s="166"/>
      <c r="B584" s="166"/>
      <c r="C584" s="166"/>
      <c r="D584" s="166"/>
      <c r="E584" s="166"/>
      <c r="F584" s="166"/>
      <c r="G584" s="166"/>
      <c r="H584" s="166"/>
      <c r="I584" s="166"/>
      <c r="J584" s="166"/>
      <c r="K584" s="166"/>
      <c r="L584" s="166"/>
    </row>
    <row r="585" ht="13.65" customHeight="1">
      <c r="A585" s="166"/>
      <c r="B585" s="166"/>
      <c r="C585" s="166"/>
      <c r="D585" s="166"/>
      <c r="E585" s="166"/>
      <c r="F585" s="166"/>
      <c r="G585" s="166"/>
      <c r="H585" s="166"/>
      <c r="I585" s="166"/>
      <c r="J585" s="166"/>
      <c r="K585" s="166"/>
      <c r="L585" s="166"/>
    </row>
    <row r="586" ht="13.65" customHeight="1">
      <c r="A586" s="166"/>
      <c r="B586" s="166"/>
      <c r="C586" s="166"/>
      <c r="D586" s="166"/>
      <c r="E586" s="166"/>
      <c r="F586" s="166"/>
      <c r="G586" s="166"/>
      <c r="H586" s="166"/>
      <c r="I586" s="166"/>
      <c r="J586" s="166"/>
      <c r="K586" s="166"/>
      <c r="L586" s="166"/>
    </row>
    <row r="587" ht="13.65" customHeight="1">
      <c r="A587" s="166"/>
      <c r="B587" s="166"/>
      <c r="C587" s="166"/>
      <c r="D587" s="166"/>
      <c r="E587" s="166"/>
      <c r="F587" s="166"/>
      <c r="G587" s="166"/>
      <c r="H587" s="166"/>
      <c r="I587" s="166"/>
      <c r="J587" s="166"/>
      <c r="K587" s="166"/>
      <c r="L587" s="166"/>
    </row>
    <row r="588" ht="13.65" customHeight="1">
      <c r="A588" s="166"/>
      <c r="B588" s="166"/>
      <c r="C588" s="166"/>
      <c r="D588" s="166"/>
      <c r="E588" s="166"/>
      <c r="F588" s="166"/>
      <c r="G588" s="166"/>
      <c r="H588" s="166"/>
      <c r="I588" s="166"/>
      <c r="J588" s="166"/>
      <c r="K588" s="166"/>
      <c r="L588" s="166"/>
    </row>
    <row r="589" ht="13.65" customHeight="1">
      <c r="A589" s="166"/>
      <c r="B589" s="166"/>
      <c r="C589" s="166"/>
      <c r="D589" s="166"/>
      <c r="E589" s="166"/>
      <c r="F589" s="166"/>
      <c r="G589" s="166"/>
      <c r="H589" s="166"/>
      <c r="I589" s="166"/>
      <c r="J589" s="166"/>
      <c r="K589" s="166"/>
      <c r="L589" s="166"/>
    </row>
    <row r="590" ht="13.65" customHeight="1">
      <c r="A590" s="166"/>
      <c r="B590" s="166"/>
      <c r="C590" s="166"/>
      <c r="D590" s="166"/>
      <c r="E590" s="166"/>
      <c r="F590" s="166"/>
      <c r="G590" s="166"/>
      <c r="H590" s="166"/>
      <c r="I590" s="166"/>
      <c r="J590" s="166"/>
      <c r="K590" s="166"/>
      <c r="L590" s="166"/>
    </row>
    <row r="591" ht="13.65" customHeight="1">
      <c r="A591" s="166"/>
      <c r="B591" s="166"/>
      <c r="C591" s="166"/>
      <c r="D591" s="166"/>
      <c r="E591" s="166"/>
      <c r="F591" s="166"/>
      <c r="G591" s="166"/>
      <c r="H591" s="166"/>
      <c r="I591" s="166"/>
      <c r="J591" s="166"/>
      <c r="K591" s="166"/>
      <c r="L591" s="166"/>
    </row>
    <row r="592" ht="13.65" customHeight="1">
      <c r="A592" s="166"/>
      <c r="B592" s="166"/>
      <c r="C592" s="166"/>
      <c r="D592" s="166"/>
      <c r="E592" s="166"/>
      <c r="F592" s="166"/>
      <c r="G592" s="166"/>
      <c r="H592" s="166"/>
      <c r="I592" s="166"/>
      <c r="J592" s="166"/>
      <c r="K592" s="166"/>
      <c r="L592" s="166"/>
    </row>
    <row r="593" ht="13.65" customHeight="1">
      <c r="A593" s="166"/>
      <c r="B593" s="166"/>
      <c r="C593" s="166"/>
      <c r="D593" s="166"/>
      <c r="E593" s="166"/>
      <c r="F593" s="166"/>
      <c r="G593" s="166"/>
      <c r="H593" s="166"/>
      <c r="I593" s="166"/>
      <c r="J593" s="166"/>
      <c r="K593" s="166"/>
      <c r="L593" s="166"/>
    </row>
    <row r="594" ht="13.65" customHeight="1">
      <c r="A594" s="166"/>
      <c r="B594" s="166"/>
      <c r="C594" s="166"/>
      <c r="D594" s="166"/>
      <c r="E594" s="166"/>
      <c r="F594" s="166"/>
      <c r="G594" s="166"/>
      <c r="H594" s="166"/>
      <c r="I594" s="166"/>
      <c r="J594" s="166"/>
      <c r="K594" s="166"/>
      <c r="L594" s="166"/>
    </row>
    <row r="595" ht="13.65" customHeight="1">
      <c r="A595" s="166"/>
      <c r="B595" s="166"/>
      <c r="C595" s="166"/>
      <c r="D595" s="166"/>
      <c r="E595" s="166"/>
      <c r="F595" s="166"/>
      <c r="G595" s="166"/>
      <c r="H595" s="166"/>
      <c r="I595" s="166"/>
      <c r="J595" s="166"/>
      <c r="K595" s="166"/>
      <c r="L595" s="166"/>
    </row>
    <row r="596" ht="13.65" customHeight="1">
      <c r="A596" s="166"/>
      <c r="B596" s="166"/>
      <c r="C596" s="166"/>
      <c r="D596" s="166"/>
      <c r="E596" s="166"/>
      <c r="F596" s="166"/>
      <c r="G596" s="166"/>
      <c r="H596" s="166"/>
      <c r="I596" s="166"/>
      <c r="J596" s="166"/>
      <c r="K596" s="166"/>
      <c r="L596" s="166"/>
    </row>
    <row r="597" ht="13.65" customHeight="1">
      <c r="A597" s="166"/>
      <c r="B597" s="166"/>
      <c r="C597" s="166"/>
      <c r="D597" s="166"/>
      <c r="E597" s="166"/>
      <c r="F597" s="166"/>
      <c r="G597" s="166"/>
      <c r="H597" s="166"/>
      <c r="I597" s="166"/>
      <c r="J597" s="166"/>
      <c r="K597" s="166"/>
      <c r="L597" s="166"/>
    </row>
    <row r="598" ht="13.65" customHeight="1">
      <c r="A598" s="166"/>
      <c r="B598" s="166"/>
      <c r="C598" s="166"/>
      <c r="D598" s="166"/>
      <c r="E598" s="166"/>
      <c r="F598" s="166"/>
      <c r="G598" s="166"/>
      <c r="H598" s="166"/>
      <c r="I598" s="166"/>
      <c r="J598" s="166"/>
      <c r="K598" s="166"/>
      <c r="L598" s="166"/>
    </row>
    <row r="599" ht="13.65" customHeight="1">
      <c r="A599" s="166"/>
      <c r="B599" s="166"/>
      <c r="C599" s="166"/>
      <c r="D599" s="166"/>
      <c r="E599" s="166"/>
      <c r="F599" s="166"/>
      <c r="G599" s="166"/>
      <c r="H599" s="166"/>
      <c r="I599" s="166"/>
      <c r="J599" s="166"/>
      <c r="K599" s="166"/>
      <c r="L599" s="166"/>
    </row>
    <row r="600" ht="13.65" customHeight="1">
      <c r="A600" s="166"/>
      <c r="B600" s="166"/>
      <c r="C600" s="166"/>
      <c r="D600" s="166"/>
      <c r="E600" s="166"/>
      <c r="F600" s="166"/>
      <c r="G600" s="166"/>
      <c r="H600" s="166"/>
      <c r="I600" s="166"/>
      <c r="J600" s="166"/>
      <c r="K600" s="166"/>
      <c r="L600" s="166"/>
    </row>
    <row r="601" ht="13.65" customHeight="1">
      <c r="A601" s="166"/>
      <c r="B601" s="166"/>
      <c r="C601" s="166"/>
      <c r="D601" s="166"/>
      <c r="E601" s="166"/>
      <c r="F601" s="166"/>
      <c r="G601" s="166"/>
      <c r="H601" s="166"/>
      <c r="I601" s="166"/>
      <c r="J601" s="166"/>
      <c r="K601" s="166"/>
      <c r="L601" s="166"/>
    </row>
    <row r="602" ht="13.65" customHeight="1">
      <c r="A602" s="166"/>
      <c r="B602" s="166"/>
      <c r="C602" s="166"/>
      <c r="D602" s="166"/>
      <c r="E602" s="166"/>
      <c r="F602" s="166"/>
      <c r="G602" s="166"/>
      <c r="H602" s="166"/>
      <c r="I602" s="166"/>
      <c r="J602" s="166"/>
      <c r="K602" s="166"/>
      <c r="L602" s="166"/>
    </row>
    <row r="603" ht="13.65" customHeight="1">
      <c r="A603" s="166"/>
      <c r="B603" s="166"/>
      <c r="C603" s="166"/>
      <c r="D603" s="166"/>
      <c r="E603" s="166"/>
      <c r="F603" s="166"/>
      <c r="G603" s="166"/>
      <c r="H603" s="166"/>
      <c r="I603" s="166"/>
      <c r="J603" s="166"/>
      <c r="K603" s="166"/>
      <c r="L603" s="166"/>
    </row>
    <row r="604" ht="13.65" customHeight="1">
      <c r="A604" s="166"/>
      <c r="B604" s="166"/>
      <c r="C604" s="166"/>
      <c r="D604" s="166"/>
      <c r="E604" s="166"/>
      <c r="F604" s="166"/>
      <c r="G604" s="166"/>
      <c r="H604" s="166"/>
      <c r="I604" s="166"/>
      <c r="J604" s="166"/>
      <c r="K604" s="166"/>
      <c r="L604" s="166"/>
    </row>
    <row r="605" ht="13.65" customHeight="1">
      <c r="A605" s="166"/>
      <c r="B605" s="166"/>
      <c r="C605" s="166"/>
      <c r="D605" s="166"/>
      <c r="E605" s="166"/>
      <c r="F605" s="166"/>
      <c r="G605" s="166"/>
      <c r="H605" s="166"/>
      <c r="I605" s="166"/>
      <c r="J605" s="166"/>
      <c r="K605" s="166"/>
      <c r="L605" s="166"/>
    </row>
    <row r="606" ht="13.65" customHeight="1">
      <c r="A606" s="166"/>
      <c r="B606" s="166"/>
      <c r="C606" s="166"/>
      <c r="D606" s="166"/>
      <c r="E606" s="166"/>
      <c r="F606" s="166"/>
      <c r="G606" s="166"/>
      <c r="H606" s="166"/>
      <c r="I606" s="166"/>
      <c r="J606" s="166"/>
      <c r="K606" s="166"/>
      <c r="L606" s="166"/>
    </row>
    <row r="607" ht="13.65" customHeight="1">
      <c r="A607" s="166"/>
      <c r="B607" s="166"/>
      <c r="C607" s="166"/>
      <c r="D607" s="166"/>
      <c r="E607" s="166"/>
      <c r="F607" s="166"/>
      <c r="G607" s="166"/>
      <c r="H607" s="166"/>
      <c r="I607" s="166"/>
      <c r="J607" s="166"/>
      <c r="K607" s="166"/>
      <c r="L607" s="166"/>
    </row>
    <row r="608" ht="13.65" customHeight="1">
      <c r="A608" s="166"/>
      <c r="B608" s="166"/>
      <c r="C608" s="166"/>
      <c r="D608" s="166"/>
      <c r="E608" s="166"/>
      <c r="F608" s="166"/>
      <c r="G608" s="166"/>
      <c r="H608" s="166"/>
      <c r="I608" s="166"/>
      <c r="J608" s="166"/>
      <c r="K608" s="166"/>
      <c r="L608" s="166"/>
    </row>
    <row r="609" ht="13.65" customHeight="1">
      <c r="A609" s="166"/>
      <c r="B609" s="166"/>
      <c r="C609" s="166"/>
      <c r="D609" s="166"/>
      <c r="E609" s="166"/>
      <c r="F609" s="166"/>
      <c r="G609" s="166"/>
      <c r="H609" s="166"/>
      <c r="I609" s="166"/>
      <c r="J609" s="166"/>
      <c r="K609" s="166"/>
      <c r="L609" s="166"/>
    </row>
    <row r="610" ht="13.65" customHeight="1">
      <c r="A610" s="166"/>
      <c r="B610" s="166"/>
      <c r="C610" s="166"/>
      <c r="D610" s="166"/>
      <c r="E610" s="166"/>
      <c r="F610" s="166"/>
      <c r="G610" s="166"/>
      <c r="H610" s="166"/>
      <c r="I610" s="166"/>
      <c r="J610" s="166"/>
      <c r="K610" s="166"/>
      <c r="L610" s="166"/>
    </row>
    <row r="611" ht="13.65" customHeight="1">
      <c r="A611" s="166"/>
      <c r="B611" s="166"/>
      <c r="C611" s="166"/>
      <c r="D611" s="166"/>
      <c r="E611" s="166"/>
      <c r="F611" s="166"/>
      <c r="G611" s="166"/>
      <c r="H611" s="166"/>
      <c r="I611" s="166"/>
      <c r="J611" s="166"/>
      <c r="K611" s="166"/>
      <c r="L611" s="166"/>
    </row>
    <row r="612" ht="13.65" customHeight="1">
      <c r="A612" s="166"/>
      <c r="B612" s="166"/>
      <c r="C612" s="166"/>
      <c r="D612" s="166"/>
      <c r="E612" s="166"/>
      <c r="F612" s="166"/>
      <c r="G612" s="166"/>
      <c r="H612" s="166"/>
      <c r="I612" s="166"/>
      <c r="J612" s="166"/>
      <c r="K612" s="166"/>
      <c r="L612" s="166"/>
    </row>
    <row r="613" ht="13.65" customHeight="1">
      <c r="A613" s="166"/>
      <c r="B613" s="166"/>
      <c r="C613" s="166"/>
      <c r="D613" s="166"/>
      <c r="E613" s="166"/>
      <c r="F613" s="166"/>
      <c r="G613" s="166"/>
      <c r="H613" s="166"/>
      <c r="I613" s="166"/>
      <c r="J613" s="166"/>
      <c r="K613" s="166"/>
      <c r="L613" s="166"/>
    </row>
    <row r="614" ht="13.65" customHeight="1">
      <c r="A614" s="166"/>
      <c r="B614" s="166"/>
      <c r="C614" s="166"/>
      <c r="D614" s="166"/>
      <c r="E614" s="166"/>
      <c r="F614" s="166"/>
      <c r="G614" s="166"/>
      <c r="H614" s="166"/>
      <c r="I614" s="166"/>
      <c r="J614" s="166"/>
      <c r="K614" s="166"/>
      <c r="L614" s="166"/>
    </row>
    <row r="615" ht="13.65" customHeight="1">
      <c r="A615" s="166"/>
      <c r="B615" s="166"/>
      <c r="C615" s="166"/>
      <c r="D615" s="166"/>
      <c r="E615" s="166"/>
      <c r="F615" s="166"/>
      <c r="G615" s="166"/>
      <c r="H615" s="166"/>
      <c r="I615" s="166"/>
      <c r="J615" s="166"/>
      <c r="K615" s="166"/>
      <c r="L615" s="166"/>
    </row>
    <row r="616" ht="13.65" customHeight="1">
      <c r="A616" s="166"/>
      <c r="B616" s="166"/>
      <c r="C616" s="166"/>
      <c r="D616" s="166"/>
      <c r="E616" s="166"/>
      <c r="F616" s="166"/>
      <c r="G616" s="166"/>
      <c r="H616" s="166"/>
      <c r="I616" s="166"/>
      <c r="J616" s="166"/>
      <c r="K616" s="166"/>
      <c r="L616" s="166"/>
    </row>
    <row r="617" ht="13.65" customHeight="1">
      <c r="A617" s="166"/>
      <c r="B617" s="166"/>
      <c r="C617" s="166"/>
      <c r="D617" s="166"/>
      <c r="E617" s="166"/>
      <c r="F617" s="166"/>
      <c r="G617" s="166"/>
      <c r="H617" s="166"/>
      <c r="I617" s="166"/>
      <c r="J617" s="166"/>
      <c r="K617" s="166"/>
      <c r="L617" s="166"/>
    </row>
    <row r="618" ht="13.65" customHeight="1">
      <c r="A618" s="166"/>
      <c r="B618" s="166"/>
      <c r="C618" s="166"/>
      <c r="D618" s="166"/>
      <c r="E618" s="166"/>
      <c r="F618" s="166"/>
      <c r="G618" s="166"/>
      <c r="H618" s="166"/>
      <c r="I618" s="166"/>
      <c r="J618" s="166"/>
      <c r="K618" s="166"/>
      <c r="L618" s="166"/>
    </row>
    <row r="619" ht="13.65" customHeight="1">
      <c r="A619" s="166"/>
      <c r="B619" s="166"/>
      <c r="C619" s="166"/>
      <c r="D619" s="166"/>
      <c r="E619" s="166"/>
      <c r="F619" s="166"/>
      <c r="G619" s="166"/>
      <c r="H619" s="166"/>
      <c r="I619" s="166"/>
      <c r="J619" s="166"/>
      <c r="K619" s="166"/>
      <c r="L619" s="166"/>
    </row>
    <row r="620" ht="13.65" customHeight="1">
      <c r="A620" s="166"/>
      <c r="B620" s="166"/>
      <c r="C620" s="166"/>
      <c r="D620" s="166"/>
      <c r="E620" s="166"/>
      <c r="F620" s="166"/>
      <c r="G620" s="166"/>
      <c r="H620" s="166"/>
      <c r="I620" s="166"/>
      <c r="J620" s="166"/>
      <c r="K620" s="166"/>
      <c r="L620" s="166"/>
    </row>
    <row r="621" ht="13.65" customHeight="1">
      <c r="A621" s="166"/>
      <c r="B621" s="166"/>
      <c r="C621" s="166"/>
      <c r="D621" s="166"/>
      <c r="E621" s="166"/>
      <c r="F621" s="166"/>
      <c r="G621" s="166"/>
      <c r="H621" s="166"/>
      <c r="I621" s="166"/>
      <c r="J621" s="166"/>
      <c r="K621" s="166"/>
      <c r="L621" s="166"/>
    </row>
    <row r="622" ht="13.65" customHeight="1">
      <c r="A622" s="166"/>
      <c r="B622" s="166"/>
      <c r="C622" s="166"/>
      <c r="D622" s="166"/>
      <c r="E622" s="166"/>
      <c r="F622" s="166"/>
      <c r="G622" s="166"/>
      <c r="H622" s="166"/>
      <c r="I622" s="166"/>
      <c r="J622" s="166"/>
      <c r="K622" s="166"/>
      <c r="L622" s="166"/>
    </row>
    <row r="623" ht="13.65" customHeight="1">
      <c r="A623" s="166"/>
      <c r="B623" s="166"/>
      <c r="C623" s="166"/>
      <c r="D623" s="166"/>
      <c r="E623" s="166"/>
      <c r="F623" s="166"/>
      <c r="G623" s="166"/>
      <c r="H623" s="166"/>
      <c r="I623" s="166"/>
      <c r="J623" s="166"/>
      <c r="K623" s="166"/>
      <c r="L623" s="166"/>
    </row>
    <row r="624" ht="13.65" customHeight="1">
      <c r="A624" s="166"/>
      <c r="B624" s="166"/>
      <c r="C624" s="166"/>
      <c r="D624" s="166"/>
      <c r="E624" s="166"/>
      <c r="F624" s="166"/>
      <c r="G624" s="166"/>
      <c r="H624" s="166"/>
      <c r="I624" s="166"/>
      <c r="J624" s="166"/>
      <c r="K624" s="166"/>
      <c r="L624" s="166"/>
    </row>
    <row r="625" ht="13.65" customHeight="1">
      <c r="A625" s="166"/>
      <c r="B625" s="166"/>
      <c r="C625" s="166"/>
      <c r="D625" s="166"/>
      <c r="E625" s="166"/>
      <c r="F625" s="166"/>
      <c r="G625" s="166"/>
      <c r="H625" s="166"/>
      <c r="I625" s="166"/>
      <c r="J625" s="166"/>
      <c r="K625" s="166"/>
      <c r="L625" s="166"/>
    </row>
    <row r="626" ht="13.65" customHeight="1">
      <c r="A626" s="166"/>
      <c r="B626" s="166"/>
      <c r="C626" s="166"/>
      <c r="D626" s="166"/>
      <c r="E626" s="166"/>
      <c r="F626" s="166"/>
      <c r="G626" s="166"/>
      <c r="H626" s="166"/>
      <c r="I626" s="166"/>
      <c r="J626" s="166"/>
      <c r="K626" s="166"/>
      <c r="L626" s="166"/>
    </row>
    <row r="627" ht="13.65" customHeight="1">
      <c r="A627" s="166"/>
      <c r="B627" s="166"/>
      <c r="C627" s="166"/>
      <c r="D627" s="166"/>
      <c r="E627" s="166"/>
      <c r="F627" s="166"/>
      <c r="G627" s="166"/>
      <c r="H627" s="166"/>
      <c r="I627" s="166"/>
      <c r="J627" s="166"/>
      <c r="K627" s="166"/>
      <c r="L627" s="166"/>
    </row>
    <row r="628" ht="13.65" customHeight="1">
      <c r="A628" s="166"/>
      <c r="B628" s="166"/>
      <c r="C628" s="166"/>
      <c r="D628" s="166"/>
      <c r="E628" s="166"/>
      <c r="F628" s="166"/>
      <c r="G628" s="166"/>
      <c r="H628" s="166"/>
      <c r="I628" s="166"/>
      <c r="J628" s="166"/>
      <c r="K628" s="166"/>
      <c r="L628" s="166"/>
    </row>
    <row r="629" ht="13.65" customHeight="1">
      <c r="A629" s="166"/>
      <c r="B629" s="166"/>
      <c r="C629" s="166"/>
      <c r="D629" s="166"/>
      <c r="E629" s="166"/>
      <c r="F629" s="166"/>
      <c r="G629" s="166"/>
      <c r="H629" s="166"/>
      <c r="I629" s="166"/>
      <c r="J629" s="166"/>
      <c r="K629" s="166"/>
      <c r="L629" s="166"/>
    </row>
    <row r="630" ht="13.65" customHeight="1">
      <c r="A630" s="166"/>
      <c r="B630" s="166"/>
      <c r="C630" s="166"/>
      <c r="D630" s="166"/>
      <c r="E630" s="166"/>
      <c r="F630" s="166"/>
      <c r="G630" s="166"/>
      <c r="H630" s="166"/>
      <c r="I630" s="166"/>
      <c r="J630" s="166"/>
      <c r="K630" s="166"/>
      <c r="L630" s="166"/>
    </row>
    <row r="631" ht="13.65" customHeight="1">
      <c r="A631" s="166"/>
      <c r="B631" s="166"/>
      <c r="C631" s="166"/>
      <c r="D631" s="166"/>
      <c r="E631" s="166"/>
      <c r="F631" s="166"/>
      <c r="G631" s="166"/>
      <c r="H631" s="166"/>
      <c r="I631" s="166"/>
      <c r="J631" s="166"/>
      <c r="K631" s="166"/>
      <c r="L631" s="166"/>
    </row>
    <row r="632" ht="13.65" customHeight="1">
      <c r="A632" s="166"/>
      <c r="B632" s="166"/>
      <c r="C632" s="166"/>
      <c r="D632" s="166"/>
      <c r="E632" s="166"/>
      <c r="F632" s="166"/>
      <c r="G632" s="166"/>
      <c r="H632" s="166"/>
      <c r="I632" s="166"/>
      <c r="J632" s="166"/>
      <c r="K632" s="166"/>
      <c r="L632" s="166"/>
    </row>
    <row r="633" ht="13.65" customHeight="1">
      <c r="A633" s="166"/>
      <c r="B633" s="166"/>
      <c r="C633" s="166"/>
      <c r="D633" s="166"/>
      <c r="E633" s="166"/>
      <c r="F633" s="166"/>
      <c r="G633" s="166"/>
      <c r="H633" s="166"/>
      <c r="I633" s="166"/>
      <c r="J633" s="166"/>
      <c r="K633" s="166"/>
      <c r="L633" s="166"/>
    </row>
    <row r="634" ht="13.65" customHeight="1">
      <c r="A634" s="166"/>
      <c r="B634" s="166"/>
      <c r="C634" s="166"/>
      <c r="D634" s="166"/>
      <c r="E634" s="166"/>
      <c r="F634" s="166"/>
      <c r="G634" s="166"/>
      <c r="H634" s="166"/>
      <c r="I634" s="166"/>
      <c r="J634" s="166"/>
      <c r="K634" s="166"/>
      <c r="L634" s="166"/>
    </row>
    <row r="635" ht="13.65" customHeight="1">
      <c r="A635" s="166"/>
      <c r="B635" s="166"/>
      <c r="C635" s="166"/>
      <c r="D635" s="166"/>
      <c r="E635" s="166"/>
      <c r="F635" s="166"/>
      <c r="G635" s="166"/>
      <c r="H635" s="166"/>
      <c r="I635" s="166"/>
      <c r="J635" s="166"/>
      <c r="K635" s="166"/>
      <c r="L635" s="166"/>
    </row>
    <row r="636" ht="13.65" customHeight="1">
      <c r="A636" s="166"/>
      <c r="B636" s="166"/>
      <c r="C636" s="166"/>
      <c r="D636" s="166"/>
      <c r="E636" s="166"/>
      <c r="F636" s="166"/>
      <c r="G636" s="166"/>
      <c r="H636" s="166"/>
      <c r="I636" s="166"/>
      <c r="J636" s="166"/>
      <c r="K636" s="166"/>
      <c r="L636" s="166"/>
    </row>
    <row r="637" ht="13.65" customHeight="1">
      <c r="A637" s="166"/>
      <c r="B637" s="166"/>
      <c r="C637" s="166"/>
      <c r="D637" s="166"/>
      <c r="E637" s="166"/>
      <c r="F637" s="166"/>
      <c r="G637" s="166"/>
      <c r="H637" s="166"/>
      <c r="I637" s="166"/>
      <c r="J637" s="166"/>
      <c r="K637" s="166"/>
      <c r="L637" s="166"/>
    </row>
    <row r="638" ht="13.65" customHeight="1">
      <c r="A638" s="166"/>
      <c r="B638" s="166"/>
      <c r="C638" s="166"/>
      <c r="D638" s="166"/>
      <c r="E638" s="166"/>
      <c r="F638" s="166"/>
      <c r="G638" s="166"/>
      <c r="H638" s="166"/>
      <c r="I638" s="166"/>
      <c r="J638" s="166"/>
      <c r="K638" s="166"/>
      <c r="L638" s="166"/>
    </row>
    <row r="639" ht="13.65" customHeight="1">
      <c r="A639" s="166"/>
      <c r="B639" s="166"/>
      <c r="C639" s="166"/>
      <c r="D639" s="166"/>
      <c r="E639" s="166"/>
      <c r="F639" s="166"/>
      <c r="G639" s="166"/>
      <c r="H639" s="166"/>
      <c r="I639" s="166"/>
      <c r="J639" s="166"/>
      <c r="K639" s="166"/>
      <c r="L639" s="166"/>
    </row>
    <row r="640" ht="13.65" customHeight="1">
      <c r="A640" s="166"/>
      <c r="B640" s="166"/>
      <c r="C640" s="166"/>
      <c r="D640" s="166"/>
      <c r="E640" s="166"/>
      <c r="F640" s="166"/>
      <c r="G640" s="166"/>
      <c r="H640" s="166"/>
      <c r="I640" s="166"/>
      <c r="J640" s="166"/>
      <c r="K640" s="166"/>
      <c r="L640" s="166"/>
    </row>
    <row r="641" ht="13.65" customHeight="1">
      <c r="A641" s="166"/>
      <c r="B641" s="166"/>
      <c r="C641" s="166"/>
      <c r="D641" s="166"/>
      <c r="E641" s="166"/>
      <c r="F641" s="166"/>
      <c r="G641" s="166"/>
      <c r="H641" s="166"/>
      <c r="I641" s="166"/>
      <c r="J641" s="166"/>
      <c r="K641" s="166"/>
      <c r="L641" s="166"/>
    </row>
    <row r="642" ht="13.65" customHeight="1">
      <c r="A642" s="166"/>
      <c r="B642" s="166"/>
      <c r="C642" s="166"/>
      <c r="D642" s="166"/>
      <c r="E642" s="166"/>
      <c r="F642" s="166"/>
      <c r="G642" s="166"/>
      <c r="H642" s="166"/>
      <c r="I642" s="166"/>
      <c r="J642" s="166"/>
      <c r="K642" s="166"/>
      <c r="L642" s="166"/>
    </row>
    <row r="643" ht="13.65" customHeight="1">
      <c r="A643" s="166"/>
      <c r="B643" s="166"/>
      <c r="C643" s="166"/>
      <c r="D643" s="166"/>
      <c r="E643" s="166"/>
      <c r="F643" s="166"/>
      <c r="G643" s="166"/>
      <c r="H643" s="166"/>
      <c r="I643" s="166"/>
      <c r="J643" s="166"/>
      <c r="K643" s="166"/>
      <c r="L643" s="166"/>
    </row>
    <row r="644" ht="13.65" customHeight="1">
      <c r="A644" s="166"/>
      <c r="B644" s="166"/>
      <c r="C644" s="166"/>
      <c r="D644" s="166"/>
      <c r="E644" s="166"/>
      <c r="F644" s="166"/>
      <c r="G644" s="166"/>
      <c r="H644" s="166"/>
      <c r="I644" s="166"/>
      <c r="J644" s="166"/>
      <c r="K644" s="166"/>
      <c r="L644" s="166"/>
    </row>
    <row r="645" ht="13.65" customHeight="1">
      <c r="A645" s="166"/>
      <c r="B645" s="166"/>
      <c r="C645" s="166"/>
      <c r="D645" s="166"/>
      <c r="E645" s="166"/>
      <c r="F645" s="166"/>
      <c r="G645" s="166"/>
      <c r="H645" s="166"/>
      <c r="I645" s="166"/>
      <c r="J645" s="166"/>
      <c r="K645" s="166"/>
      <c r="L645" s="166"/>
    </row>
    <row r="646" ht="13.65" customHeight="1">
      <c r="A646" s="166"/>
      <c r="B646" s="166"/>
      <c r="C646" s="166"/>
      <c r="D646" s="166"/>
      <c r="E646" s="166"/>
      <c r="F646" s="166"/>
      <c r="G646" s="166"/>
      <c r="H646" s="166"/>
      <c r="I646" s="166"/>
      <c r="J646" s="166"/>
      <c r="K646" s="166"/>
      <c r="L646" s="166"/>
    </row>
    <row r="647" ht="13.65" customHeight="1">
      <c r="A647" s="166"/>
      <c r="B647" s="166"/>
      <c r="C647" s="166"/>
      <c r="D647" s="166"/>
      <c r="E647" s="166"/>
      <c r="F647" s="166"/>
      <c r="G647" s="166"/>
      <c r="H647" s="166"/>
      <c r="I647" s="166"/>
      <c r="J647" s="166"/>
      <c r="K647" s="166"/>
      <c r="L647" s="166"/>
    </row>
    <row r="648" ht="13.65" customHeight="1">
      <c r="A648" s="166"/>
      <c r="B648" s="166"/>
      <c r="C648" s="166"/>
      <c r="D648" s="166"/>
      <c r="E648" s="166"/>
      <c r="F648" s="166"/>
      <c r="G648" s="166"/>
      <c r="H648" s="166"/>
      <c r="I648" s="166"/>
      <c r="J648" s="166"/>
      <c r="K648" s="166"/>
      <c r="L648" s="166"/>
    </row>
    <row r="649" ht="13.65" customHeight="1">
      <c r="A649" s="166"/>
      <c r="B649" s="166"/>
      <c r="C649" s="166"/>
      <c r="D649" s="166"/>
      <c r="E649" s="166"/>
      <c r="F649" s="166"/>
      <c r="G649" s="166"/>
      <c r="H649" s="166"/>
      <c r="I649" s="166"/>
      <c r="J649" s="166"/>
      <c r="K649" s="166"/>
      <c r="L649" s="166"/>
    </row>
    <row r="650" ht="13.65" customHeight="1">
      <c r="A650" s="166"/>
      <c r="B650" s="166"/>
      <c r="C650" s="166"/>
      <c r="D650" s="166"/>
      <c r="E650" s="166"/>
      <c r="F650" s="166"/>
      <c r="G650" s="166"/>
      <c r="H650" s="166"/>
      <c r="I650" s="166"/>
      <c r="J650" s="166"/>
      <c r="K650" s="166"/>
      <c r="L650" s="166"/>
    </row>
    <row r="651" ht="13.65" customHeight="1">
      <c r="A651" s="166"/>
      <c r="B651" s="166"/>
      <c r="C651" s="166"/>
      <c r="D651" s="166"/>
      <c r="E651" s="166"/>
      <c r="F651" s="166"/>
      <c r="G651" s="166"/>
      <c r="H651" s="166"/>
      <c r="I651" s="166"/>
      <c r="J651" s="166"/>
      <c r="K651" s="166"/>
      <c r="L651" s="166"/>
    </row>
    <row r="652" ht="13.65" customHeight="1">
      <c r="A652" s="166"/>
      <c r="B652" s="166"/>
      <c r="C652" s="166"/>
      <c r="D652" s="166"/>
      <c r="E652" s="166"/>
      <c r="F652" s="166"/>
      <c r="G652" s="166"/>
      <c r="H652" s="166"/>
      <c r="I652" s="166"/>
      <c r="J652" s="166"/>
      <c r="K652" s="166"/>
      <c r="L652" s="166"/>
    </row>
    <row r="653" ht="13.65" customHeight="1">
      <c r="A653" s="166"/>
      <c r="B653" s="166"/>
      <c r="C653" s="166"/>
      <c r="D653" s="166"/>
      <c r="E653" s="166"/>
      <c r="F653" s="166"/>
      <c r="G653" s="166"/>
      <c r="H653" s="166"/>
      <c r="I653" s="166"/>
      <c r="J653" s="166"/>
      <c r="K653" s="166"/>
      <c r="L653" s="166"/>
    </row>
    <row r="654" ht="13.65" customHeight="1">
      <c r="A654" s="166"/>
      <c r="B654" s="166"/>
      <c r="C654" s="166"/>
      <c r="D654" s="166"/>
      <c r="E654" s="166"/>
      <c r="F654" s="166"/>
      <c r="G654" s="166"/>
      <c r="H654" s="166"/>
      <c r="I654" s="166"/>
      <c r="J654" s="166"/>
      <c r="K654" s="166"/>
      <c r="L654" s="166"/>
    </row>
    <row r="655" ht="13.65" customHeight="1">
      <c r="A655" s="166"/>
      <c r="B655" s="166"/>
      <c r="C655" s="166"/>
      <c r="D655" s="166"/>
      <c r="E655" s="166"/>
      <c r="F655" s="166"/>
      <c r="G655" s="166"/>
      <c r="H655" s="166"/>
      <c r="I655" s="166"/>
      <c r="J655" s="166"/>
      <c r="K655" s="166"/>
      <c r="L655" s="166"/>
    </row>
    <row r="656" ht="13.65" customHeight="1">
      <c r="A656" s="166"/>
      <c r="B656" s="166"/>
      <c r="C656" s="166"/>
      <c r="D656" s="166"/>
      <c r="E656" s="166"/>
      <c r="F656" s="166"/>
      <c r="G656" s="166"/>
      <c r="H656" s="166"/>
      <c r="I656" s="166"/>
      <c r="J656" s="166"/>
      <c r="K656" s="166"/>
      <c r="L656" s="166"/>
    </row>
    <row r="657" ht="13.65" customHeight="1">
      <c r="A657" s="166"/>
      <c r="B657" s="166"/>
      <c r="C657" s="166"/>
      <c r="D657" s="166"/>
      <c r="E657" s="166"/>
      <c r="F657" s="166"/>
      <c r="G657" s="166"/>
      <c r="H657" s="166"/>
      <c r="I657" s="166"/>
      <c r="J657" s="166"/>
      <c r="K657" s="166"/>
      <c r="L657" s="166"/>
    </row>
    <row r="658" ht="13.65" customHeight="1">
      <c r="A658" s="166"/>
      <c r="B658" s="166"/>
      <c r="C658" s="166"/>
      <c r="D658" s="166"/>
      <c r="E658" s="166"/>
      <c r="F658" s="166"/>
      <c r="G658" s="166"/>
      <c r="H658" s="166"/>
      <c r="I658" s="166"/>
      <c r="J658" s="166"/>
      <c r="K658" s="166"/>
      <c r="L658" s="166"/>
    </row>
    <row r="659" ht="13.65" customHeight="1">
      <c r="A659" s="166"/>
      <c r="B659" s="166"/>
      <c r="C659" s="166"/>
      <c r="D659" s="166"/>
      <c r="E659" s="166"/>
      <c r="F659" s="166"/>
      <c r="G659" s="166"/>
      <c r="H659" s="166"/>
      <c r="I659" s="166"/>
      <c r="J659" s="166"/>
      <c r="K659" s="166"/>
      <c r="L659" s="166"/>
    </row>
    <row r="660" ht="13.65" customHeight="1">
      <c r="A660" s="166"/>
      <c r="B660" s="166"/>
      <c r="C660" s="166"/>
      <c r="D660" s="166"/>
      <c r="E660" s="166"/>
      <c r="F660" s="166"/>
      <c r="G660" s="166"/>
      <c r="H660" s="166"/>
      <c r="I660" s="166"/>
      <c r="J660" s="166"/>
      <c r="K660" s="166"/>
      <c r="L660" s="166"/>
    </row>
    <row r="661" ht="13.65" customHeight="1">
      <c r="A661" s="166"/>
      <c r="B661" s="166"/>
      <c r="C661" s="166"/>
      <c r="D661" s="166"/>
      <c r="E661" s="166"/>
      <c r="F661" s="166"/>
      <c r="G661" s="166"/>
      <c r="H661" s="166"/>
      <c r="I661" s="166"/>
      <c r="J661" s="166"/>
      <c r="K661" s="166"/>
      <c r="L661" s="166"/>
    </row>
    <row r="662" ht="13.65" customHeight="1">
      <c r="A662" s="166"/>
      <c r="B662" s="166"/>
      <c r="C662" s="166"/>
      <c r="D662" s="166"/>
      <c r="E662" s="166"/>
      <c r="F662" s="166"/>
      <c r="G662" s="166"/>
      <c r="H662" s="166"/>
      <c r="I662" s="166"/>
      <c r="J662" s="166"/>
      <c r="K662" s="166"/>
      <c r="L662" s="166"/>
    </row>
    <row r="663" ht="13.65" customHeight="1">
      <c r="A663" s="166"/>
      <c r="B663" s="166"/>
      <c r="C663" s="166"/>
      <c r="D663" s="166"/>
      <c r="E663" s="166"/>
      <c r="F663" s="166"/>
      <c r="G663" s="166"/>
      <c r="H663" s="166"/>
      <c r="I663" s="166"/>
      <c r="J663" s="166"/>
      <c r="K663" s="166"/>
      <c r="L663" s="166"/>
    </row>
    <row r="664" ht="13.65" customHeight="1">
      <c r="A664" s="166"/>
      <c r="B664" s="166"/>
      <c r="C664" s="166"/>
      <c r="D664" s="166"/>
      <c r="E664" s="166"/>
      <c r="F664" s="166"/>
      <c r="G664" s="166"/>
      <c r="H664" s="166"/>
      <c r="I664" s="166"/>
      <c r="J664" s="166"/>
      <c r="K664" s="166"/>
      <c r="L664" s="166"/>
    </row>
    <row r="665" ht="13.65" customHeight="1">
      <c r="A665" s="166"/>
      <c r="B665" s="166"/>
      <c r="C665" s="166"/>
      <c r="D665" s="166"/>
      <c r="E665" s="166"/>
      <c r="F665" s="166"/>
      <c r="G665" s="166"/>
      <c r="H665" s="166"/>
      <c r="I665" s="166"/>
      <c r="J665" s="166"/>
      <c r="K665" s="166"/>
      <c r="L665" s="166"/>
    </row>
    <row r="666" ht="13.65" customHeight="1">
      <c r="A666" s="166"/>
      <c r="B666" s="166"/>
      <c r="C666" s="166"/>
      <c r="D666" s="166"/>
      <c r="E666" s="166"/>
      <c r="F666" s="166"/>
      <c r="G666" s="166"/>
      <c r="H666" s="166"/>
      <c r="I666" s="166"/>
      <c r="J666" s="166"/>
      <c r="K666" s="166"/>
      <c r="L666" s="166"/>
    </row>
    <row r="667" ht="13.65" customHeight="1">
      <c r="A667" s="166"/>
      <c r="B667" s="166"/>
      <c r="C667" s="166"/>
      <c r="D667" s="166"/>
      <c r="E667" s="166"/>
      <c r="F667" s="166"/>
      <c r="G667" s="166"/>
      <c r="H667" s="166"/>
      <c r="I667" s="166"/>
      <c r="J667" s="166"/>
      <c r="K667" s="166"/>
      <c r="L667" s="166"/>
    </row>
    <row r="668" ht="13.65" customHeight="1">
      <c r="A668" s="166"/>
      <c r="B668" s="166"/>
      <c r="C668" s="166"/>
      <c r="D668" s="166"/>
      <c r="E668" s="166"/>
      <c r="F668" s="166"/>
      <c r="G668" s="166"/>
      <c r="H668" s="166"/>
      <c r="I668" s="166"/>
      <c r="J668" s="166"/>
      <c r="K668" s="166"/>
      <c r="L668" s="166"/>
    </row>
    <row r="669" ht="13.65" customHeight="1">
      <c r="A669" s="166"/>
      <c r="B669" s="166"/>
      <c r="C669" s="166"/>
      <c r="D669" s="166"/>
      <c r="E669" s="166"/>
      <c r="F669" s="166"/>
      <c r="G669" s="166"/>
      <c r="H669" s="166"/>
      <c r="I669" s="166"/>
      <c r="J669" s="166"/>
      <c r="K669" s="166"/>
      <c r="L669" s="166"/>
    </row>
    <row r="670" ht="13.65" customHeight="1">
      <c r="A670" s="166"/>
      <c r="B670" s="166"/>
      <c r="C670" s="166"/>
      <c r="D670" s="166"/>
      <c r="E670" s="166"/>
      <c r="F670" s="166"/>
      <c r="G670" s="166"/>
      <c r="H670" s="166"/>
      <c r="I670" s="166"/>
      <c r="J670" s="166"/>
      <c r="K670" s="166"/>
      <c r="L670" s="166"/>
    </row>
    <row r="671" ht="13.65" customHeight="1">
      <c r="A671" s="166"/>
      <c r="B671" s="166"/>
      <c r="C671" s="166"/>
      <c r="D671" s="166"/>
      <c r="E671" s="166"/>
      <c r="F671" s="166"/>
      <c r="G671" s="166"/>
      <c r="H671" s="166"/>
      <c r="I671" s="166"/>
      <c r="J671" s="166"/>
      <c r="K671" s="166"/>
      <c r="L671" s="166"/>
    </row>
    <row r="672" ht="13.65" customHeight="1">
      <c r="A672" s="166"/>
      <c r="B672" s="166"/>
      <c r="C672" s="166"/>
      <c r="D672" s="166"/>
      <c r="E672" s="166"/>
      <c r="F672" s="166"/>
      <c r="G672" s="166"/>
      <c r="H672" s="166"/>
      <c r="I672" s="166"/>
      <c r="J672" s="166"/>
      <c r="K672" s="166"/>
      <c r="L672" s="166"/>
    </row>
    <row r="673" ht="13.65" customHeight="1">
      <c r="A673" s="166"/>
      <c r="B673" s="166"/>
      <c r="C673" s="166"/>
      <c r="D673" s="166"/>
      <c r="E673" s="166"/>
      <c r="F673" s="166"/>
      <c r="G673" s="166"/>
      <c r="H673" s="166"/>
      <c r="I673" s="166"/>
      <c r="J673" s="166"/>
      <c r="K673" s="166"/>
      <c r="L673" s="166"/>
    </row>
    <row r="674" ht="13.65" customHeight="1">
      <c r="A674" s="166"/>
      <c r="B674" s="166"/>
      <c r="C674" s="166"/>
      <c r="D674" s="166"/>
      <c r="E674" s="166"/>
      <c r="F674" s="166"/>
      <c r="G674" s="166"/>
      <c r="H674" s="166"/>
      <c r="I674" s="166"/>
      <c r="J674" s="166"/>
      <c r="K674" s="166"/>
      <c r="L674" s="166"/>
    </row>
    <row r="675" ht="13.65" customHeight="1">
      <c r="A675" s="166"/>
      <c r="B675" s="166"/>
      <c r="C675" s="166"/>
      <c r="D675" s="166"/>
      <c r="E675" s="166"/>
      <c r="F675" s="166"/>
      <c r="G675" s="166"/>
      <c r="H675" s="166"/>
      <c r="I675" s="166"/>
      <c r="J675" s="166"/>
      <c r="K675" s="166"/>
      <c r="L675" s="166"/>
    </row>
    <row r="676" ht="13.65" customHeight="1">
      <c r="A676" s="166"/>
      <c r="B676" s="166"/>
      <c r="C676" s="166"/>
      <c r="D676" s="166"/>
      <c r="E676" s="166"/>
      <c r="F676" s="166"/>
      <c r="G676" s="166"/>
      <c r="H676" s="166"/>
      <c r="I676" s="166"/>
      <c r="J676" s="166"/>
      <c r="K676" s="166"/>
      <c r="L676" s="166"/>
    </row>
    <row r="677" ht="13.65" customHeight="1">
      <c r="A677" s="166"/>
      <c r="B677" s="166"/>
      <c r="C677" s="166"/>
      <c r="D677" s="166"/>
      <c r="E677" s="166"/>
      <c r="F677" s="166"/>
      <c r="G677" s="166"/>
      <c r="H677" s="166"/>
      <c r="I677" s="166"/>
      <c r="J677" s="166"/>
      <c r="K677" s="166"/>
      <c r="L677" s="166"/>
    </row>
    <row r="678" ht="13.65" customHeight="1">
      <c r="A678" s="166"/>
      <c r="B678" s="166"/>
      <c r="C678" s="166"/>
      <c r="D678" s="166"/>
      <c r="E678" s="166"/>
      <c r="F678" s="166"/>
      <c r="G678" s="166"/>
      <c r="H678" s="166"/>
      <c r="I678" s="166"/>
      <c r="J678" s="166"/>
      <c r="K678" s="166"/>
      <c r="L678" s="166"/>
    </row>
    <row r="679" ht="13.65" customHeight="1">
      <c r="A679" s="166"/>
      <c r="B679" s="166"/>
      <c r="C679" s="166"/>
      <c r="D679" s="166"/>
      <c r="E679" s="166"/>
      <c r="F679" s="166"/>
      <c r="G679" s="166"/>
      <c r="H679" s="166"/>
      <c r="I679" s="166"/>
      <c r="J679" s="166"/>
      <c r="K679" s="166"/>
      <c r="L679" s="166"/>
    </row>
    <row r="680" ht="13.65" customHeight="1">
      <c r="A680" s="166"/>
      <c r="B680" s="166"/>
      <c r="C680" s="166"/>
      <c r="D680" s="166"/>
      <c r="E680" s="166"/>
      <c r="F680" s="166"/>
      <c r="G680" s="166"/>
      <c r="H680" s="166"/>
      <c r="I680" s="166"/>
      <c r="J680" s="166"/>
      <c r="K680" s="166"/>
      <c r="L680" s="166"/>
    </row>
    <row r="681" ht="13.65" customHeight="1">
      <c r="A681" s="166"/>
      <c r="B681" s="166"/>
      <c r="C681" s="166"/>
      <c r="D681" s="166"/>
      <c r="E681" s="166"/>
      <c r="F681" s="166"/>
      <c r="G681" s="166"/>
      <c r="H681" s="166"/>
      <c r="I681" s="166"/>
      <c r="J681" s="166"/>
      <c r="K681" s="166"/>
      <c r="L681" s="166"/>
    </row>
    <row r="682" ht="13.65" customHeight="1">
      <c r="A682" s="166"/>
      <c r="B682" s="166"/>
      <c r="C682" s="166"/>
      <c r="D682" s="166"/>
      <c r="E682" s="166"/>
      <c r="F682" s="166"/>
      <c r="G682" s="166"/>
      <c r="H682" s="166"/>
      <c r="I682" s="166"/>
      <c r="J682" s="166"/>
      <c r="K682" s="166"/>
      <c r="L682" s="166"/>
    </row>
    <row r="683" ht="13.65" customHeight="1">
      <c r="A683" s="166"/>
      <c r="B683" s="166"/>
      <c r="C683" s="166"/>
      <c r="D683" s="166"/>
      <c r="E683" s="166"/>
      <c r="F683" s="166"/>
      <c r="G683" s="166"/>
      <c r="H683" s="166"/>
      <c r="I683" s="166"/>
      <c r="J683" s="166"/>
      <c r="K683" s="166"/>
      <c r="L683" s="166"/>
    </row>
    <row r="684" ht="13.65" customHeight="1">
      <c r="A684" s="166"/>
      <c r="B684" s="166"/>
      <c r="C684" s="166"/>
      <c r="D684" s="166"/>
      <c r="E684" s="166"/>
      <c r="F684" s="166"/>
      <c r="G684" s="166"/>
      <c r="H684" s="166"/>
      <c r="I684" s="166"/>
      <c r="J684" s="166"/>
      <c r="K684" s="166"/>
      <c r="L684" s="166"/>
    </row>
    <row r="685" ht="13.65" customHeight="1">
      <c r="A685" s="166"/>
      <c r="B685" s="166"/>
      <c r="C685" s="166"/>
      <c r="D685" s="166"/>
      <c r="E685" s="166"/>
      <c r="F685" s="166"/>
      <c r="G685" s="166"/>
      <c r="H685" s="166"/>
      <c r="I685" s="166"/>
      <c r="J685" s="166"/>
      <c r="K685" s="166"/>
      <c r="L685" s="166"/>
    </row>
    <row r="686" ht="13.65" customHeight="1">
      <c r="A686" s="166"/>
      <c r="B686" s="166"/>
      <c r="C686" s="166"/>
      <c r="D686" s="166"/>
      <c r="E686" s="166"/>
      <c r="F686" s="166"/>
      <c r="G686" s="166"/>
      <c r="H686" s="166"/>
      <c r="I686" s="166"/>
      <c r="J686" s="166"/>
      <c r="K686" s="166"/>
      <c r="L686" s="166"/>
    </row>
    <row r="687" ht="13.65" customHeight="1">
      <c r="A687" s="166"/>
      <c r="B687" s="166"/>
      <c r="C687" s="166"/>
      <c r="D687" s="166"/>
      <c r="E687" s="166"/>
      <c r="F687" s="166"/>
      <c r="G687" s="166"/>
      <c r="H687" s="166"/>
      <c r="I687" s="166"/>
      <c r="J687" s="166"/>
      <c r="K687" s="166"/>
      <c r="L687" s="166"/>
    </row>
    <row r="688" ht="13.65" customHeight="1">
      <c r="A688" s="166"/>
      <c r="B688" s="166"/>
      <c r="C688" s="166"/>
      <c r="D688" s="166"/>
      <c r="E688" s="166"/>
      <c r="F688" s="166"/>
      <c r="G688" s="166"/>
      <c r="H688" s="166"/>
      <c r="I688" s="166"/>
      <c r="J688" s="166"/>
      <c r="K688" s="166"/>
      <c r="L688" s="166"/>
    </row>
    <row r="689" ht="13.65" customHeight="1">
      <c r="A689" s="166"/>
      <c r="B689" s="166"/>
      <c r="C689" s="166"/>
      <c r="D689" s="166"/>
      <c r="E689" s="166"/>
      <c r="F689" s="166"/>
      <c r="G689" s="166"/>
      <c r="H689" s="166"/>
      <c r="I689" s="166"/>
      <c r="J689" s="166"/>
      <c r="K689" s="166"/>
      <c r="L689" s="166"/>
    </row>
    <row r="690" ht="13.65" customHeight="1">
      <c r="A690" s="166"/>
      <c r="B690" s="166"/>
      <c r="C690" s="166"/>
      <c r="D690" s="166"/>
      <c r="E690" s="166"/>
      <c r="F690" s="166"/>
      <c r="G690" s="166"/>
      <c r="H690" s="166"/>
      <c r="I690" s="166"/>
      <c r="J690" s="166"/>
      <c r="K690" s="166"/>
      <c r="L690" s="166"/>
    </row>
    <row r="691" ht="13.65" customHeight="1">
      <c r="A691" s="166"/>
      <c r="B691" s="166"/>
      <c r="C691" s="166"/>
      <c r="D691" s="166"/>
      <c r="E691" s="166"/>
      <c r="F691" s="166"/>
      <c r="G691" s="166"/>
      <c r="H691" s="166"/>
      <c r="I691" s="166"/>
      <c r="J691" s="166"/>
      <c r="K691" s="166"/>
      <c r="L691" s="166"/>
    </row>
    <row r="692" ht="13.65" customHeight="1">
      <c r="A692" s="166"/>
      <c r="B692" s="166"/>
      <c r="C692" s="166"/>
      <c r="D692" s="166"/>
      <c r="E692" s="166"/>
      <c r="F692" s="166"/>
      <c r="G692" s="166"/>
      <c r="H692" s="166"/>
      <c r="I692" s="166"/>
      <c r="J692" s="166"/>
      <c r="K692" s="166"/>
      <c r="L692" s="166"/>
    </row>
    <row r="693" ht="13.65" customHeight="1">
      <c r="A693" s="166"/>
      <c r="B693" s="166"/>
      <c r="C693" s="166"/>
      <c r="D693" s="166"/>
      <c r="E693" s="166"/>
      <c r="F693" s="166"/>
      <c r="G693" s="166"/>
      <c r="H693" s="166"/>
      <c r="I693" s="166"/>
      <c r="J693" s="166"/>
      <c r="K693" s="166"/>
      <c r="L693" s="166"/>
    </row>
    <row r="694" ht="13.65" customHeight="1">
      <c r="A694" s="166"/>
      <c r="B694" s="166"/>
      <c r="C694" s="166"/>
      <c r="D694" s="166"/>
      <c r="E694" s="166"/>
      <c r="F694" s="166"/>
      <c r="G694" s="166"/>
      <c r="H694" s="166"/>
      <c r="I694" s="166"/>
      <c r="J694" s="166"/>
      <c r="K694" s="166"/>
      <c r="L694" s="166"/>
    </row>
    <row r="695" ht="13.65" customHeight="1">
      <c r="A695" s="166"/>
      <c r="B695" s="166"/>
      <c r="C695" s="166"/>
      <c r="D695" s="166"/>
      <c r="E695" s="166"/>
      <c r="F695" s="166"/>
      <c r="G695" s="166"/>
      <c r="H695" s="166"/>
      <c r="I695" s="166"/>
      <c r="J695" s="166"/>
      <c r="K695" s="166"/>
      <c r="L695" s="166"/>
    </row>
    <row r="696" ht="13.65" customHeight="1">
      <c r="A696" s="166"/>
      <c r="B696" s="166"/>
      <c r="C696" s="166"/>
      <c r="D696" s="166"/>
      <c r="E696" s="166"/>
      <c r="F696" s="166"/>
      <c r="G696" s="166"/>
      <c r="H696" s="166"/>
      <c r="I696" s="166"/>
      <c r="J696" s="166"/>
      <c r="K696" s="166"/>
      <c r="L696" s="166"/>
    </row>
    <row r="697" ht="13.65" customHeight="1">
      <c r="A697" s="166"/>
      <c r="B697" s="166"/>
      <c r="C697" s="166"/>
      <c r="D697" s="166"/>
      <c r="E697" s="166"/>
      <c r="F697" s="166"/>
      <c r="G697" s="166"/>
      <c r="H697" s="166"/>
      <c r="I697" s="166"/>
      <c r="J697" s="166"/>
      <c r="K697" s="166"/>
      <c r="L697" s="166"/>
    </row>
    <row r="698" ht="13.65" customHeight="1">
      <c r="A698" s="166"/>
      <c r="B698" s="166"/>
      <c r="C698" s="166"/>
      <c r="D698" s="166"/>
      <c r="E698" s="166"/>
      <c r="F698" s="166"/>
      <c r="G698" s="166"/>
      <c r="H698" s="166"/>
      <c r="I698" s="166"/>
      <c r="J698" s="166"/>
      <c r="K698" s="166"/>
      <c r="L698" s="166"/>
    </row>
    <row r="699" ht="13.65" customHeight="1">
      <c r="A699" s="166"/>
      <c r="B699" s="166"/>
      <c r="C699" s="166"/>
      <c r="D699" s="166"/>
      <c r="E699" s="166"/>
      <c r="F699" s="166"/>
      <c r="G699" s="166"/>
      <c r="H699" s="166"/>
      <c r="I699" s="166"/>
      <c r="J699" s="166"/>
      <c r="K699" s="166"/>
      <c r="L699" s="166"/>
    </row>
    <row r="700" ht="13.65" customHeight="1">
      <c r="A700" s="166"/>
      <c r="B700" s="166"/>
      <c r="C700" s="166"/>
      <c r="D700" s="166"/>
      <c r="E700" s="166"/>
      <c r="F700" s="166"/>
      <c r="G700" s="166"/>
      <c r="H700" s="166"/>
      <c r="I700" s="166"/>
      <c r="J700" s="166"/>
      <c r="K700" s="166"/>
      <c r="L700" s="166"/>
    </row>
    <row r="701" ht="13.65" customHeight="1">
      <c r="A701" s="166"/>
      <c r="B701" s="166"/>
      <c r="C701" s="166"/>
      <c r="D701" s="166"/>
      <c r="E701" s="166"/>
      <c r="F701" s="166"/>
      <c r="G701" s="166"/>
      <c r="H701" s="166"/>
      <c r="I701" s="166"/>
      <c r="J701" s="166"/>
      <c r="K701" s="166"/>
      <c r="L701" s="166"/>
    </row>
    <row r="702" ht="13.65" customHeight="1">
      <c r="A702" s="166"/>
      <c r="B702" s="166"/>
      <c r="C702" s="166"/>
      <c r="D702" s="166"/>
      <c r="E702" s="166"/>
      <c r="F702" s="166"/>
      <c r="G702" s="166"/>
      <c r="H702" s="166"/>
      <c r="I702" s="166"/>
      <c r="J702" s="166"/>
      <c r="K702" s="166"/>
      <c r="L702" s="166"/>
    </row>
    <row r="703" ht="13.65" customHeight="1">
      <c r="A703" s="166"/>
      <c r="B703" s="166"/>
      <c r="C703" s="166"/>
      <c r="D703" s="166"/>
      <c r="E703" s="166"/>
      <c r="F703" s="166"/>
      <c r="G703" s="166"/>
      <c r="H703" s="166"/>
      <c r="I703" s="166"/>
      <c r="J703" s="166"/>
      <c r="K703" s="166"/>
      <c r="L703" s="166"/>
    </row>
    <row r="704" ht="13.65" customHeight="1">
      <c r="A704" s="166"/>
      <c r="B704" s="166"/>
      <c r="C704" s="166"/>
      <c r="D704" s="166"/>
      <c r="E704" s="166"/>
      <c r="F704" s="166"/>
      <c r="G704" s="166"/>
      <c r="H704" s="166"/>
      <c r="I704" s="166"/>
      <c r="J704" s="166"/>
      <c r="K704" s="166"/>
      <c r="L704" s="166"/>
    </row>
    <row r="705" ht="13.65" customHeight="1">
      <c r="A705" s="166"/>
      <c r="B705" s="166"/>
      <c r="C705" s="166"/>
      <c r="D705" s="166"/>
      <c r="E705" s="166"/>
      <c r="F705" s="166"/>
      <c r="G705" s="166"/>
      <c r="H705" s="166"/>
      <c r="I705" s="166"/>
      <c r="J705" s="166"/>
      <c r="K705" s="166"/>
      <c r="L705" s="166"/>
    </row>
    <row r="706" ht="13.65" customHeight="1">
      <c r="A706" s="166"/>
      <c r="B706" s="166"/>
      <c r="C706" s="166"/>
      <c r="D706" s="166"/>
      <c r="E706" s="166"/>
      <c r="F706" s="166"/>
      <c r="G706" s="166"/>
      <c r="H706" s="166"/>
      <c r="I706" s="166"/>
      <c r="J706" s="166"/>
      <c r="K706" s="166"/>
      <c r="L706" s="166"/>
    </row>
    <row r="707" ht="13.65" customHeight="1">
      <c r="A707" s="166"/>
      <c r="B707" s="166"/>
      <c r="C707" s="166"/>
      <c r="D707" s="166"/>
      <c r="E707" s="166"/>
      <c r="F707" s="166"/>
      <c r="G707" s="166"/>
      <c r="H707" s="166"/>
      <c r="I707" s="166"/>
      <c r="J707" s="166"/>
      <c r="K707" s="166"/>
      <c r="L707" s="166"/>
    </row>
    <row r="708" ht="13.65" customHeight="1">
      <c r="A708" s="166"/>
      <c r="B708" s="166"/>
      <c r="C708" s="166"/>
      <c r="D708" s="166"/>
      <c r="E708" s="166"/>
      <c r="F708" s="166"/>
      <c r="G708" s="166"/>
      <c r="H708" s="166"/>
      <c r="I708" s="166"/>
      <c r="J708" s="166"/>
      <c r="K708" s="166"/>
      <c r="L708" s="166"/>
    </row>
    <row r="709" ht="13.65" customHeight="1">
      <c r="A709" s="166"/>
      <c r="B709" s="166"/>
      <c r="C709" s="166"/>
      <c r="D709" s="166"/>
      <c r="E709" s="166"/>
      <c r="F709" s="166"/>
      <c r="G709" s="166"/>
      <c r="H709" s="166"/>
      <c r="I709" s="166"/>
      <c r="J709" s="166"/>
      <c r="K709" s="166"/>
      <c r="L709" s="166"/>
    </row>
    <row r="710" ht="13.65" customHeight="1">
      <c r="A710" s="166"/>
      <c r="B710" s="166"/>
      <c r="C710" s="166"/>
      <c r="D710" s="166"/>
      <c r="E710" s="166"/>
      <c r="F710" s="166"/>
      <c r="G710" s="166"/>
      <c r="H710" s="166"/>
      <c r="I710" s="166"/>
      <c r="J710" s="166"/>
      <c r="K710" s="166"/>
      <c r="L710" s="166"/>
    </row>
    <row r="711" ht="13.65" customHeight="1">
      <c r="A711" s="166"/>
      <c r="B711" s="166"/>
      <c r="C711" s="166"/>
      <c r="D711" s="166"/>
      <c r="E711" s="166"/>
      <c r="F711" s="166"/>
      <c r="G711" s="166"/>
      <c r="H711" s="166"/>
      <c r="I711" s="166"/>
      <c r="J711" s="166"/>
      <c r="K711" s="166"/>
      <c r="L711" s="166"/>
    </row>
    <row r="712" ht="13.65" customHeight="1">
      <c r="A712" s="166"/>
      <c r="B712" s="166"/>
      <c r="C712" s="166"/>
      <c r="D712" s="166"/>
      <c r="E712" s="166"/>
      <c r="F712" s="166"/>
      <c r="G712" s="166"/>
      <c r="H712" s="166"/>
      <c r="I712" s="166"/>
      <c r="J712" s="166"/>
      <c r="K712" s="166"/>
      <c r="L712" s="166"/>
    </row>
    <row r="713" ht="13.65" customHeight="1">
      <c r="A713" s="166"/>
      <c r="B713" s="166"/>
      <c r="C713" s="166"/>
      <c r="D713" s="166"/>
      <c r="E713" s="166"/>
      <c r="F713" s="166"/>
      <c r="G713" s="166"/>
      <c r="H713" s="166"/>
      <c r="I713" s="166"/>
      <c r="J713" s="166"/>
      <c r="K713" s="166"/>
      <c r="L713" s="166"/>
    </row>
    <row r="714" ht="13.65" customHeight="1">
      <c r="A714" s="166"/>
      <c r="B714" s="166"/>
      <c r="C714" s="166"/>
      <c r="D714" s="166"/>
      <c r="E714" s="166"/>
      <c r="F714" s="166"/>
      <c r="G714" s="166"/>
      <c r="H714" s="166"/>
      <c r="I714" s="166"/>
      <c r="J714" s="166"/>
      <c r="K714" s="166"/>
      <c r="L714" s="166"/>
    </row>
    <row r="715" ht="13.65" customHeight="1">
      <c r="A715" s="166"/>
      <c r="B715" s="166"/>
      <c r="C715" s="166"/>
      <c r="D715" s="166"/>
      <c r="E715" s="166"/>
      <c r="F715" s="166"/>
      <c r="G715" s="166"/>
      <c r="H715" s="166"/>
      <c r="I715" s="166"/>
      <c r="J715" s="166"/>
      <c r="K715" s="166"/>
      <c r="L715" s="166"/>
    </row>
    <row r="716" ht="13.65" customHeight="1">
      <c r="A716" s="166"/>
      <c r="B716" s="166"/>
      <c r="C716" s="166"/>
      <c r="D716" s="166"/>
      <c r="E716" s="166"/>
      <c r="F716" s="166"/>
      <c r="G716" s="166"/>
      <c r="H716" s="166"/>
      <c r="I716" s="166"/>
      <c r="J716" s="166"/>
      <c r="K716" s="166"/>
      <c r="L716" s="166"/>
    </row>
    <row r="717" ht="13.65" customHeight="1">
      <c r="A717" s="166"/>
      <c r="B717" s="166"/>
      <c r="C717" s="166"/>
      <c r="D717" s="166"/>
      <c r="E717" s="166"/>
      <c r="F717" s="166"/>
      <c r="G717" s="166"/>
      <c r="H717" s="166"/>
      <c r="I717" s="166"/>
      <c r="J717" s="166"/>
      <c r="K717" s="166"/>
      <c r="L717" s="166"/>
    </row>
    <row r="718" ht="13.65" customHeight="1">
      <c r="A718" s="166"/>
      <c r="B718" s="166"/>
      <c r="C718" s="166"/>
      <c r="D718" s="166"/>
      <c r="E718" s="166"/>
      <c r="F718" s="166"/>
      <c r="G718" s="166"/>
      <c r="H718" s="166"/>
      <c r="I718" s="166"/>
      <c r="J718" s="166"/>
      <c r="K718" s="166"/>
      <c r="L718" s="166"/>
    </row>
    <row r="719" ht="13.65" customHeight="1">
      <c r="A719" s="166"/>
      <c r="B719" s="166"/>
      <c r="C719" s="166"/>
      <c r="D719" s="166"/>
      <c r="E719" s="166"/>
      <c r="F719" s="166"/>
      <c r="G719" s="166"/>
      <c r="H719" s="166"/>
      <c r="I719" s="166"/>
      <c r="J719" s="166"/>
      <c r="K719" s="166"/>
      <c r="L719" s="166"/>
    </row>
    <row r="720" ht="13.65" customHeight="1">
      <c r="A720" s="166"/>
      <c r="B720" s="166"/>
      <c r="C720" s="166"/>
      <c r="D720" s="166"/>
      <c r="E720" s="166"/>
      <c r="F720" s="166"/>
      <c r="G720" s="166"/>
      <c r="H720" s="166"/>
      <c r="I720" s="166"/>
      <c r="J720" s="166"/>
      <c r="K720" s="166"/>
      <c r="L720" s="166"/>
    </row>
    <row r="721" ht="13.65" customHeight="1">
      <c r="A721" s="166"/>
      <c r="B721" s="166"/>
      <c r="C721" s="166"/>
      <c r="D721" s="166"/>
      <c r="E721" s="166"/>
      <c r="F721" s="166"/>
      <c r="G721" s="166"/>
      <c r="H721" s="166"/>
      <c r="I721" s="166"/>
      <c r="J721" s="166"/>
      <c r="K721" s="166"/>
      <c r="L721" s="166"/>
    </row>
    <row r="722" ht="13.65" customHeight="1">
      <c r="A722" s="166"/>
      <c r="B722" s="166"/>
      <c r="C722" s="166"/>
      <c r="D722" s="166"/>
      <c r="E722" s="166"/>
      <c r="F722" s="166"/>
      <c r="G722" s="166"/>
      <c r="H722" s="166"/>
      <c r="I722" s="166"/>
      <c r="J722" s="166"/>
      <c r="K722" s="166"/>
      <c r="L722" s="166"/>
    </row>
    <row r="723" ht="13.65" customHeight="1">
      <c r="A723" s="166"/>
      <c r="B723" s="166"/>
      <c r="C723" s="166"/>
      <c r="D723" s="166"/>
      <c r="E723" s="166"/>
      <c r="F723" s="166"/>
      <c r="G723" s="166"/>
      <c r="H723" s="166"/>
      <c r="I723" s="166"/>
      <c r="J723" s="166"/>
      <c r="K723" s="166"/>
      <c r="L723" s="166"/>
    </row>
    <row r="724" ht="13.65" customHeight="1">
      <c r="A724" s="166"/>
      <c r="B724" s="166"/>
      <c r="C724" s="166"/>
      <c r="D724" s="166"/>
      <c r="E724" s="166"/>
      <c r="F724" s="166"/>
      <c r="G724" s="166"/>
      <c r="H724" s="166"/>
      <c r="I724" s="166"/>
      <c r="J724" s="166"/>
      <c r="K724" s="166"/>
      <c r="L724" s="166"/>
    </row>
    <row r="725" ht="13.65" customHeight="1">
      <c r="A725" s="166"/>
      <c r="B725" s="166"/>
      <c r="C725" s="166"/>
      <c r="D725" s="166"/>
      <c r="E725" s="166"/>
      <c r="F725" s="166"/>
      <c r="G725" s="166"/>
      <c r="H725" s="166"/>
      <c r="I725" s="166"/>
      <c r="J725" s="166"/>
      <c r="K725" s="166"/>
      <c r="L725" s="166"/>
    </row>
    <row r="726" ht="13.65" customHeight="1">
      <c r="A726" s="166"/>
      <c r="B726" s="166"/>
      <c r="C726" s="166"/>
      <c r="D726" s="166"/>
      <c r="E726" s="166"/>
      <c r="F726" s="166"/>
      <c r="G726" s="166"/>
      <c r="H726" s="166"/>
      <c r="I726" s="166"/>
      <c r="J726" s="166"/>
      <c r="K726" s="166"/>
      <c r="L726" s="166"/>
    </row>
    <row r="727" ht="13.65" customHeight="1">
      <c r="A727" s="166"/>
      <c r="B727" s="166"/>
      <c r="C727" s="166"/>
      <c r="D727" s="166"/>
      <c r="E727" s="166"/>
      <c r="F727" s="166"/>
      <c r="G727" s="166"/>
      <c r="H727" s="166"/>
      <c r="I727" s="166"/>
      <c r="J727" s="166"/>
      <c r="K727" s="166"/>
      <c r="L727" s="166"/>
    </row>
    <row r="728" ht="13.65" customHeight="1">
      <c r="A728" s="166"/>
      <c r="B728" s="166"/>
      <c r="C728" s="166"/>
      <c r="D728" s="166"/>
      <c r="E728" s="166"/>
      <c r="F728" s="166"/>
      <c r="G728" s="166"/>
      <c r="H728" s="166"/>
      <c r="I728" s="166"/>
      <c r="J728" s="166"/>
      <c r="K728" s="166"/>
      <c r="L728" s="166"/>
    </row>
    <row r="729" ht="13.65" customHeight="1">
      <c r="A729" s="166"/>
      <c r="B729" s="166"/>
      <c r="C729" s="166"/>
      <c r="D729" s="166"/>
      <c r="E729" s="166"/>
      <c r="F729" s="166"/>
      <c r="G729" s="166"/>
      <c r="H729" s="166"/>
      <c r="I729" s="166"/>
      <c r="J729" s="166"/>
      <c r="K729" s="166"/>
      <c r="L729" s="166"/>
    </row>
    <row r="730" ht="13.65" customHeight="1">
      <c r="A730" s="166"/>
      <c r="B730" s="166"/>
      <c r="C730" s="166"/>
      <c r="D730" s="166"/>
      <c r="E730" s="166"/>
      <c r="F730" s="166"/>
      <c r="G730" s="166"/>
      <c r="H730" s="166"/>
      <c r="I730" s="166"/>
      <c r="J730" s="166"/>
      <c r="K730" s="166"/>
      <c r="L730" s="166"/>
    </row>
    <row r="731" ht="13.65" customHeight="1">
      <c r="A731" s="166"/>
      <c r="B731" s="166"/>
      <c r="C731" s="166"/>
      <c r="D731" s="166"/>
      <c r="E731" s="166"/>
      <c r="F731" s="166"/>
      <c r="G731" s="166"/>
      <c r="H731" s="166"/>
      <c r="I731" s="166"/>
      <c r="J731" s="166"/>
      <c r="K731" s="166"/>
      <c r="L731" s="166"/>
    </row>
    <row r="732" ht="13.65" customHeight="1">
      <c r="A732" s="166"/>
      <c r="B732" s="166"/>
      <c r="C732" s="166"/>
      <c r="D732" s="166"/>
      <c r="E732" s="166"/>
      <c r="F732" s="166"/>
      <c r="G732" s="166"/>
      <c r="H732" s="166"/>
      <c r="I732" s="166"/>
      <c r="J732" s="166"/>
      <c r="K732" s="166"/>
      <c r="L732" s="166"/>
    </row>
    <row r="733" ht="13.65" customHeight="1">
      <c r="A733" s="166"/>
      <c r="B733" s="166"/>
      <c r="C733" s="166"/>
      <c r="D733" s="166"/>
      <c r="E733" s="166"/>
      <c r="F733" s="166"/>
      <c r="G733" s="166"/>
      <c r="H733" s="166"/>
      <c r="I733" s="166"/>
      <c r="J733" s="166"/>
      <c r="K733" s="166"/>
      <c r="L733" s="166"/>
    </row>
    <row r="734" ht="13.65" customHeight="1">
      <c r="A734" s="166"/>
      <c r="B734" s="166"/>
      <c r="C734" s="166"/>
      <c r="D734" s="166"/>
      <c r="E734" s="166"/>
      <c r="F734" s="166"/>
      <c r="G734" s="166"/>
      <c r="H734" s="166"/>
      <c r="I734" s="166"/>
      <c r="J734" s="166"/>
      <c r="K734" s="166"/>
      <c r="L734" s="166"/>
    </row>
    <row r="735" ht="13.65" customHeight="1">
      <c r="A735" s="166"/>
      <c r="B735" s="166"/>
      <c r="C735" s="166"/>
      <c r="D735" s="166"/>
      <c r="E735" s="166"/>
      <c r="F735" s="166"/>
      <c r="G735" s="166"/>
      <c r="H735" s="166"/>
      <c r="I735" s="166"/>
      <c r="J735" s="166"/>
      <c r="K735" s="166"/>
      <c r="L735" s="166"/>
    </row>
    <row r="736" ht="13.65" customHeight="1">
      <c r="A736" s="166"/>
      <c r="B736" s="166"/>
      <c r="C736" s="166"/>
      <c r="D736" s="166"/>
      <c r="E736" s="166"/>
      <c r="F736" s="166"/>
      <c r="G736" s="166"/>
      <c r="H736" s="166"/>
      <c r="I736" s="166"/>
      <c r="J736" s="166"/>
      <c r="K736" s="166"/>
      <c r="L736" s="166"/>
    </row>
    <row r="737" ht="13.65" customHeight="1">
      <c r="A737" s="166"/>
      <c r="B737" s="166"/>
      <c r="C737" s="166"/>
      <c r="D737" s="166"/>
      <c r="E737" s="166"/>
      <c r="F737" s="166"/>
      <c r="G737" s="166"/>
      <c r="H737" s="166"/>
      <c r="I737" s="166"/>
      <c r="J737" s="166"/>
      <c r="K737" s="166"/>
      <c r="L737" s="166"/>
    </row>
    <row r="738" ht="13.65" customHeight="1">
      <c r="A738" s="166"/>
      <c r="B738" s="166"/>
      <c r="C738" s="166"/>
      <c r="D738" s="166"/>
      <c r="E738" s="166"/>
      <c r="F738" s="166"/>
      <c r="G738" s="166"/>
      <c r="H738" s="166"/>
      <c r="I738" s="166"/>
      <c r="J738" s="166"/>
      <c r="K738" s="166"/>
      <c r="L738" s="166"/>
    </row>
    <row r="739" ht="13.65" customHeight="1">
      <c r="A739" s="166"/>
      <c r="B739" s="166"/>
      <c r="C739" s="166"/>
      <c r="D739" s="166"/>
      <c r="E739" s="166"/>
      <c r="F739" s="166"/>
      <c r="G739" s="166"/>
      <c r="H739" s="166"/>
      <c r="I739" s="166"/>
      <c r="J739" s="166"/>
      <c r="K739" s="166"/>
      <c r="L739" s="166"/>
    </row>
    <row r="740" ht="13.65" customHeight="1">
      <c r="A740" s="166"/>
      <c r="B740" s="166"/>
      <c r="C740" s="166"/>
      <c r="D740" s="166"/>
      <c r="E740" s="166"/>
      <c r="F740" s="166"/>
      <c r="G740" s="166"/>
      <c r="H740" s="166"/>
      <c r="I740" s="166"/>
      <c r="J740" s="166"/>
      <c r="K740" s="166"/>
      <c r="L740" s="166"/>
    </row>
    <row r="741" ht="13.65" customHeight="1">
      <c r="A741" s="166"/>
      <c r="B741" s="166"/>
      <c r="C741" s="166"/>
      <c r="D741" s="166"/>
      <c r="E741" s="166"/>
      <c r="F741" s="166"/>
      <c r="G741" s="166"/>
      <c r="H741" s="166"/>
      <c r="I741" s="166"/>
      <c r="J741" s="166"/>
      <c r="K741" s="166"/>
      <c r="L741" s="166"/>
    </row>
    <row r="742" ht="13.65" customHeight="1">
      <c r="A742" s="166"/>
      <c r="B742" s="166"/>
      <c r="C742" s="166"/>
      <c r="D742" s="166"/>
      <c r="E742" s="166"/>
      <c r="F742" s="166"/>
      <c r="G742" s="166"/>
      <c r="H742" s="166"/>
      <c r="I742" s="166"/>
      <c r="J742" s="166"/>
      <c r="K742" s="166"/>
      <c r="L742" s="166"/>
    </row>
    <row r="743" ht="13.65" customHeight="1">
      <c r="A743" s="166"/>
      <c r="B743" s="166"/>
      <c r="C743" s="166"/>
      <c r="D743" s="166"/>
      <c r="E743" s="166"/>
      <c r="F743" s="166"/>
      <c r="G743" s="166"/>
      <c r="H743" s="166"/>
      <c r="I743" s="166"/>
      <c r="J743" s="166"/>
      <c r="K743" s="166"/>
      <c r="L743" s="166"/>
    </row>
    <row r="744" ht="13.65" customHeight="1">
      <c r="A744" s="166"/>
      <c r="B744" s="166"/>
      <c r="C744" s="166"/>
      <c r="D744" s="166"/>
      <c r="E744" s="166"/>
      <c r="F744" s="166"/>
      <c r="G744" s="166"/>
      <c r="H744" s="166"/>
      <c r="I744" s="166"/>
      <c r="J744" s="166"/>
      <c r="K744" s="166"/>
      <c r="L744" s="166"/>
    </row>
    <row r="745" ht="13.65" customHeight="1">
      <c r="A745" s="166"/>
      <c r="B745" s="166"/>
      <c r="C745" s="166"/>
      <c r="D745" s="166"/>
      <c r="E745" s="166"/>
      <c r="F745" s="166"/>
      <c r="G745" s="166"/>
      <c r="H745" s="166"/>
      <c r="I745" s="166"/>
      <c r="J745" s="166"/>
      <c r="K745" s="166"/>
      <c r="L745" s="166"/>
    </row>
    <row r="746" ht="13.65" customHeight="1">
      <c r="A746" s="166"/>
      <c r="B746" s="166"/>
      <c r="C746" s="166"/>
      <c r="D746" s="166"/>
      <c r="E746" s="166"/>
      <c r="F746" s="166"/>
      <c r="G746" s="166"/>
      <c r="H746" s="166"/>
      <c r="I746" s="166"/>
      <c r="J746" s="166"/>
      <c r="K746" s="166"/>
      <c r="L746" s="166"/>
    </row>
    <row r="747" ht="13.65" customHeight="1">
      <c r="A747" s="166"/>
      <c r="B747" s="166"/>
      <c r="C747" s="166"/>
      <c r="D747" s="166"/>
      <c r="E747" s="166"/>
      <c r="F747" s="166"/>
      <c r="G747" s="166"/>
      <c r="H747" s="166"/>
      <c r="I747" s="166"/>
      <c r="J747" s="166"/>
      <c r="K747" s="166"/>
      <c r="L747" s="166"/>
    </row>
    <row r="748" ht="13.65" customHeight="1">
      <c r="A748" s="166"/>
      <c r="B748" s="166"/>
      <c r="C748" s="166"/>
      <c r="D748" s="166"/>
      <c r="E748" s="166"/>
      <c r="F748" s="166"/>
      <c r="G748" s="166"/>
      <c r="H748" s="166"/>
      <c r="I748" s="166"/>
      <c r="J748" s="166"/>
      <c r="K748" s="166"/>
      <c r="L748" s="166"/>
    </row>
    <row r="749" ht="13.65" customHeight="1">
      <c r="A749" s="166"/>
      <c r="B749" s="166"/>
      <c r="C749" s="166"/>
      <c r="D749" s="166"/>
      <c r="E749" s="166"/>
      <c r="F749" s="166"/>
      <c r="G749" s="166"/>
      <c r="H749" s="166"/>
      <c r="I749" s="166"/>
      <c r="J749" s="166"/>
      <c r="K749" s="166"/>
      <c r="L749" s="166"/>
    </row>
    <row r="750" ht="13.65" customHeight="1">
      <c r="A750" s="166"/>
      <c r="B750" s="166"/>
      <c r="C750" s="166"/>
      <c r="D750" s="166"/>
      <c r="E750" s="166"/>
      <c r="F750" s="166"/>
      <c r="G750" s="166"/>
      <c r="H750" s="166"/>
      <c r="I750" s="166"/>
      <c r="J750" s="166"/>
      <c r="K750" s="166"/>
      <c r="L750" s="166"/>
    </row>
    <row r="751" ht="13.65" customHeight="1">
      <c r="A751" s="166"/>
      <c r="B751" s="166"/>
      <c r="C751" s="166"/>
      <c r="D751" s="166"/>
      <c r="E751" s="166"/>
      <c r="F751" s="166"/>
      <c r="G751" s="166"/>
      <c r="H751" s="166"/>
      <c r="I751" s="166"/>
      <c r="J751" s="166"/>
      <c r="K751" s="166"/>
      <c r="L751" s="166"/>
    </row>
    <row r="752" ht="13.65" customHeight="1">
      <c r="A752" s="166"/>
      <c r="B752" s="166"/>
      <c r="C752" s="166"/>
      <c r="D752" s="166"/>
      <c r="E752" s="166"/>
      <c r="F752" s="166"/>
      <c r="G752" s="166"/>
      <c r="H752" s="166"/>
      <c r="I752" s="166"/>
      <c r="J752" s="166"/>
      <c r="K752" s="166"/>
      <c r="L752" s="166"/>
    </row>
    <row r="753" ht="13.65" customHeight="1">
      <c r="A753" s="166"/>
      <c r="B753" s="166"/>
      <c r="C753" s="166"/>
      <c r="D753" s="166"/>
      <c r="E753" s="166"/>
      <c r="F753" s="166"/>
      <c r="G753" s="166"/>
      <c r="H753" s="166"/>
      <c r="I753" s="166"/>
      <c r="J753" s="166"/>
      <c r="K753" s="166"/>
      <c r="L753" s="166"/>
    </row>
    <row r="754" ht="13.65" customHeight="1">
      <c r="A754" s="166"/>
      <c r="B754" s="166"/>
      <c r="C754" s="166"/>
      <c r="D754" s="166"/>
      <c r="E754" s="166"/>
      <c r="F754" s="166"/>
      <c r="G754" s="166"/>
      <c r="H754" s="166"/>
      <c r="I754" s="166"/>
      <c r="J754" s="166"/>
      <c r="K754" s="166"/>
      <c r="L754" s="166"/>
    </row>
    <row r="755" ht="13.65" customHeight="1">
      <c r="A755" s="166"/>
      <c r="B755" s="166"/>
      <c r="C755" s="166"/>
      <c r="D755" s="166"/>
      <c r="E755" s="166"/>
      <c r="F755" s="166"/>
      <c r="G755" s="166"/>
      <c r="H755" s="166"/>
      <c r="I755" s="166"/>
      <c r="J755" s="166"/>
      <c r="K755" s="166"/>
      <c r="L755" s="166"/>
    </row>
    <row r="756" ht="13.65" customHeight="1">
      <c r="A756" s="166"/>
      <c r="B756" s="166"/>
      <c r="C756" s="166"/>
      <c r="D756" s="166"/>
      <c r="E756" s="166"/>
      <c r="F756" s="166"/>
      <c r="G756" s="166"/>
      <c r="H756" s="166"/>
      <c r="I756" s="166"/>
      <c r="J756" s="166"/>
      <c r="K756" s="166"/>
      <c r="L756" s="166"/>
    </row>
    <row r="757" ht="13.65" customHeight="1">
      <c r="A757" s="166"/>
      <c r="B757" s="166"/>
      <c r="C757" s="166"/>
      <c r="D757" s="166"/>
      <c r="E757" s="166"/>
      <c r="F757" s="166"/>
      <c r="G757" s="166"/>
      <c r="H757" s="166"/>
      <c r="I757" s="166"/>
      <c r="J757" s="166"/>
      <c r="K757" s="166"/>
      <c r="L757" s="166"/>
    </row>
    <row r="758" ht="13.65" customHeight="1">
      <c r="A758" s="166"/>
      <c r="B758" s="166"/>
      <c r="C758" s="166"/>
      <c r="D758" s="166"/>
      <c r="E758" s="166"/>
      <c r="F758" s="166"/>
      <c r="G758" s="166"/>
      <c r="H758" s="166"/>
      <c r="I758" s="166"/>
      <c r="J758" s="166"/>
      <c r="K758" s="166"/>
      <c r="L758" s="166"/>
    </row>
    <row r="759" ht="13.65" customHeight="1">
      <c r="A759" s="166"/>
      <c r="B759" s="166"/>
      <c r="C759" s="166"/>
      <c r="D759" s="166"/>
      <c r="E759" s="166"/>
      <c r="F759" s="166"/>
      <c r="G759" s="166"/>
      <c r="H759" s="166"/>
      <c r="I759" s="166"/>
      <c r="J759" s="166"/>
      <c r="K759" s="166"/>
      <c r="L759" s="166"/>
    </row>
    <row r="760" ht="13.65" customHeight="1">
      <c r="A760" s="166"/>
      <c r="B760" s="166"/>
      <c r="C760" s="166"/>
      <c r="D760" s="166"/>
      <c r="E760" s="166"/>
      <c r="F760" s="166"/>
      <c r="G760" s="166"/>
      <c r="H760" s="166"/>
      <c r="I760" s="166"/>
      <c r="J760" s="166"/>
      <c r="K760" s="166"/>
      <c r="L760" s="166"/>
    </row>
    <row r="761" ht="13.65" customHeight="1">
      <c r="A761" s="166"/>
      <c r="B761" s="166"/>
      <c r="C761" s="166"/>
      <c r="D761" s="166"/>
      <c r="E761" s="166"/>
      <c r="F761" s="166"/>
      <c r="G761" s="166"/>
      <c r="H761" s="166"/>
      <c r="I761" s="166"/>
      <c r="J761" s="166"/>
      <c r="K761" s="166"/>
      <c r="L761" s="166"/>
    </row>
    <row r="762" ht="13.65" customHeight="1">
      <c r="A762" s="166"/>
      <c r="B762" s="166"/>
      <c r="C762" s="166"/>
      <c r="D762" s="166"/>
      <c r="E762" s="166"/>
      <c r="F762" s="166"/>
      <c r="G762" s="166"/>
      <c r="H762" s="166"/>
      <c r="I762" s="166"/>
      <c r="J762" s="166"/>
      <c r="K762" s="166"/>
      <c r="L762" s="166"/>
    </row>
    <row r="763" ht="13.65" customHeight="1">
      <c r="A763" s="166"/>
      <c r="B763" s="166"/>
      <c r="C763" s="166"/>
      <c r="D763" s="166"/>
      <c r="E763" s="166"/>
      <c r="F763" s="166"/>
      <c r="G763" s="166"/>
      <c r="H763" s="166"/>
      <c r="I763" s="166"/>
      <c r="J763" s="166"/>
      <c r="K763" s="166"/>
      <c r="L763" s="166"/>
    </row>
    <row r="764" ht="13.65" customHeight="1">
      <c r="A764" s="166"/>
      <c r="B764" s="166"/>
      <c r="C764" s="166"/>
      <c r="D764" s="166"/>
      <c r="E764" s="166"/>
      <c r="F764" s="166"/>
      <c r="G764" s="166"/>
      <c r="H764" s="166"/>
      <c r="I764" s="166"/>
      <c r="J764" s="166"/>
      <c r="K764" s="166"/>
      <c r="L764" s="166"/>
    </row>
    <row r="765" ht="13.65" customHeight="1">
      <c r="A765" s="166"/>
      <c r="B765" s="166"/>
      <c r="C765" s="166"/>
      <c r="D765" s="166"/>
      <c r="E765" s="166"/>
      <c r="F765" s="166"/>
      <c r="G765" s="166"/>
      <c r="H765" s="166"/>
      <c r="I765" s="166"/>
      <c r="J765" s="166"/>
      <c r="K765" s="166"/>
      <c r="L765" s="166"/>
    </row>
    <row r="766" ht="13.65" customHeight="1">
      <c r="A766" s="166"/>
      <c r="B766" s="166"/>
      <c r="C766" s="166"/>
      <c r="D766" s="166"/>
      <c r="E766" s="166"/>
      <c r="F766" s="166"/>
      <c r="G766" s="166"/>
      <c r="H766" s="166"/>
      <c r="I766" s="166"/>
      <c r="J766" s="166"/>
      <c r="K766" s="166"/>
      <c r="L766" s="166"/>
    </row>
    <row r="767" ht="13.65" customHeight="1">
      <c r="A767" s="166"/>
      <c r="B767" s="166"/>
      <c r="C767" s="166"/>
      <c r="D767" s="166"/>
      <c r="E767" s="166"/>
      <c r="F767" s="166"/>
      <c r="G767" s="166"/>
      <c r="H767" s="166"/>
      <c r="I767" s="166"/>
      <c r="J767" s="166"/>
      <c r="K767" s="166"/>
      <c r="L767" s="166"/>
    </row>
    <row r="768" ht="13.65" customHeight="1">
      <c r="A768" s="166"/>
      <c r="B768" s="166"/>
      <c r="C768" s="166"/>
      <c r="D768" s="166"/>
      <c r="E768" s="166"/>
      <c r="F768" s="166"/>
      <c r="G768" s="166"/>
      <c r="H768" s="166"/>
      <c r="I768" s="166"/>
      <c r="J768" s="166"/>
      <c r="K768" s="166"/>
      <c r="L768" s="166"/>
    </row>
    <row r="769" ht="13.65" customHeight="1">
      <c r="A769" s="166"/>
      <c r="B769" s="166"/>
      <c r="C769" s="166"/>
      <c r="D769" s="166"/>
      <c r="E769" s="166"/>
      <c r="F769" s="166"/>
      <c r="G769" s="166"/>
      <c r="H769" s="166"/>
      <c r="I769" s="166"/>
      <c r="J769" s="166"/>
      <c r="K769" s="166"/>
      <c r="L769" s="166"/>
    </row>
    <row r="770" ht="13.65" customHeight="1">
      <c r="A770" s="166"/>
      <c r="B770" s="166"/>
      <c r="C770" s="166"/>
      <c r="D770" s="166"/>
      <c r="E770" s="166"/>
      <c r="F770" s="166"/>
      <c r="G770" s="166"/>
      <c r="H770" s="166"/>
      <c r="I770" s="166"/>
      <c r="J770" s="166"/>
      <c r="K770" s="166"/>
      <c r="L770" s="166"/>
    </row>
    <row r="771" ht="13.65" customHeight="1">
      <c r="A771" s="166"/>
      <c r="B771" s="166"/>
      <c r="C771" s="166"/>
      <c r="D771" s="166"/>
      <c r="E771" s="166"/>
      <c r="F771" s="166"/>
      <c r="G771" s="166"/>
      <c r="H771" s="166"/>
      <c r="I771" s="166"/>
      <c r="J771" s="166"/>
      <c r="K771" s="166"/>
      <c r="L771" s="166"/>
    </row>
    <row r="772" ht="13.65" customHeight="1">
      <c r="A772" s="166"/>
      <c r="B772" s="166"/>
      <c r="C772" s="166"/>
      <c r="D772" s="166"/>
      <c r="E772" s="166"/>
      <c r="F772" s="166"/>
      <c r="G772" s="166"/>
      <c r="H772" s="166"/>
      <c r="I772" s="166"/>
      <c r="J772" s="166"/>
      <c r="K772" s="166"/>
      <c r="L772" s="166"/>
    </row>
    <row r="773" ht="13.65" customHeight="1">
      <c r="A773" s="166"/>
      <c r="B773" s="166"/>
      <c r="C773" s="166"/>
      <c r="D773" s="166"/>
      <c r="E773" s="166"/>
      <c r="F773" s="166"/>
      <c r="G773" s="166"/>
      <c r="H773" s="166"/>
      <c r="I773" s="166"/>
      <c r="J773" s="166"/>
      <c r="K773" s="166"/>
      <c r="L773" s="166"/>
    </row>
    <row r="774" ht="13.65" customHeight="1">
      <c r="A774" s="166"/>
      <c r="B774" s="166"/>
      <c r="C774" s="166"/>
      <c r="D774" s="166"/>
      <c r="E774" s="166"/>
      <c r="F774" s="166"/>
      <c r="G774" s="166"/>
      <c r="H774" s="166"/>
      <c r="I774" s="166"/>
      <c r="J774" s="166"/>
      <c r="K774" s="166"/>
      <c r="L774" s="166"/>
    </row>
    <row r="775" ht="13.65" customHeight="1">
      <c r="A775" s="166"/>
      <c r="B775" s="166"/>
      <c r="C775" s="166"/>
      <c r="D775" s="166"/>
      <c r="E775" s="166"/>
      <c r="F775" s="166"/>
      <c r="G775" s="166"/>
      <c r="H775" s="166"/>
      <c r="I775" s="166"/>
      <c r="J775" s="166"/>
      <c r="K775" s="166"/>
      <c r="L775" s="166"/>
    </row>
    <row r="776" ht="13.65" customHeight="1">
      <c r="A776" s="166"/>
      <c r="B776" s="166"/>
      <c r="C776" s="166"/>
      <c r="D776" s="166"/>
      <c r="E776" s="166"/>
      <c r="F776" s="166"/>
      <c r="G776" s="166"/>
      <c r="H776" s="166"/>
      <c r="I776" s="166"/>
      <c r="J776" s="166"/>
      <c r="K776" s="166"/>
      <c r="L776" s="166"/>
    </row>
    <row r="777" ht="13.65" customHeight="1">
      <c r="A777" s="166"/>
      <c r="B777" s="166"/>
      <c r="C777" s="166"/>
      <c r="D777" s="166"/>
      <c r="E777" s="166"/>
      <c r="F777" s="166"/>
      <c r="G777" s="166"/>
      <c r="H777" s="166"/>
      <c r="I777" s="166"/>
      <c r="J777" s="166"/>
      <c r="K777" s="166"/>
      <c r="L777" s="166"/>
    </row>
    <row r="778" ht="13.65" customHeight="1">
      <c r="A778" s="166"/>
      <c r="B778" s="166"/>
      <c r="C778" s="166"/>
      <c r="D778" s="166"/>
      <c r="E778" s="166"/>
      <c r="F778" s="166"/>
      <c r="G778" s="166"/>
      <c r="H778" s="166"/>
      <c r="I778" s="166"/>
      <c r="J778" s="166"/>
      <c r="K778" s="166"/>
      <c r="L778" s="166"/>
    </row>
    <row r="779" ht="13.65" customHeight="1">
      <c r="A779" s="166"/>
      <c r="B779" s="166"/>
      <c r="C779" s="166"/>
      <c r="D779" s="166"/>
      <c r="E779" s="166"/>
      <c r="F779" s="166"/>
      <c r="G779" s="166"/>
      <c r="H779" s="166"/>
      <c r="I779" s="166"/>
      <c r="J779" s="166"/>
      <c r="K779" s="166"/>
      <c r="L779" s="166"/>
    </row>
    <row r="780" ht="13.65" customHeight="1">
      <c r="A780" s="166"/>
      <c r="B780" s="166"/>
      <c r="C780" s="166"/>
      <c r="D780" s="166"/>
      <c r="E780" s="166"/>
      <c r="F780" s="166"/>
      <c r="G780" s="166"/>
      <c r="H780" s="166"/>
      <c r="I780" s="166"/>
      <c r="J780" s="166"/>
      <c r="K780" s="166"/>
      <c r="L780" s="166"/>
    </row>
    <row r="781" ht="13.65" customHeight="1">
      <c r="A781" s="166"/>
      <c r="B781" s="166"/>
      <c r="C781" s="166"/>
      <c r="D781" s="166"/>
      <c r="E781" s="166"/>
      <c r="F781" s="166"/>
      <c r="G781" s="166"/>
      <c r="H781" s="166"/>
      <c r="I781" s="166"/>
      <c r="J781" s="166"/>
      <c r="K781" s="166"/>
      <c r="L781" s="166"/>
    </row>
    <row r="782" ht="13.65" customHeight="1">
      <c r="A782" s="166"/>
      <c r="B782" s="166"/>
      <c r="C782" s="166"/>
      <c r="D782" s="166"/>
      <c r="E782" s="166"/>
      <c r="F782" s="166"/>
      <c r="G782" s="166"/>
      <c r="H782" s="166"/>
      <c r="I782" s="166"/>
      <c r="J782" s="166"/>
      <c r="K782" s="166"/>
      <c r="L782" s="166"/>
    </row>
    <row r="783" ht="13.65" customHeight="1">
      <c r="A783" s="166"/>
      <c r="B783" s="166"/>
      <c r="C783" s="166"/>
      <c r="D783" s="166"/>
      <c r="E783" s="166"/>
      <c r="F783" s="166"/>
      <c r="G783" s="166"/>
      <c r="H783" s="166"/>
      <c r="I783" s="166"/>
      <c r="J783" s="166"/>
      <c r="K783" s="166"/>
      <c r="L783" s="166"/>
    </row>
    <row r="784" ht="13.65" customHeight="1">
      <c r="A784" s="166"/>
      <c r="B784" s="166"/>
      <c r="C784" s="166"/>
      <c r="D784" s="166"/>
      <c r="E784" s="166"/>
      <c r="F784" s="166"/>
      <c r="G784" s="166"/>
      <c r="H784" s="166"/>
      <c r="I784" s="166"/>
      <c r="J784" s="166"/>
      <c r="K784" s="166"/>
      <c r="L784" s="166"/>
    </row>
    <row r="785" ht="13.65" customHeight="1">
      <c r="A785" s="166"/>
      <c r="B785" s="166"/>
      <c r="C785" s="166"/>
      <c r="D785" s="166"/>
      <c r="E785" s="166"/>
      <c r="F785" s="166"/>
      <c r="G785" s="166"/>
      <c r="H785" s="166"/>
      <c r="I785" s="166"/>
      <c r="J785" s="166"/>
      <c r="K785" s="166"/>
      <c r="L785" s="166"/>
    </row>
    <row r="786" ht="13.65" customHeight="1">
      <c r="A786" s="166"/>
      <c r="B786" s="166"/>
      <c r="C786" s="166"/>
      <c r="D786" s="166"/>
      <c r="E786" s="166"/>
      <c r="F786" s="166"/>
      <c r="G786" s="166"/>
      <c r="H786" s="166"/>
      <c r="I786" s="166"/>
      <c r="J786" s="166"/>
      <c r="K786" s="166"/>
      <c r="L786" s="166"/>
    </row>
    <row r="787" ht="13.65" customHeight="1">
      <c r="A787" s="166"/>
      <c r="B787" s="166"/>
      <c r="C787" s="166"/>
      <c r="D787" s="166"/>
      <c r="E787" s="166"/>
      <c r="F787" s="166"/>
      <c r="G787" s="166"/>
      <c r="H787" s="166"/>
      <c r="I787" s="166"/>
      <c r="J787" s="166"/>
      <c r="K787" s="166"/>
      <c r="L787" s="166"/>
    </row>
    <row r="788" ht="13.65" customHeight="1">
      <c r="A788" s="166"/>
      <c r="B788" s="166"/>
      <c r="C788" s="166"/>
      <c r="D788" s="166"/>
      <c r="E788" s="166"/>
      <c r="F788" s="166"/>
      <c r="G788" s="166"/>
      <c r="H788" s="166"/>
      <c r="I788" s="166"/>
      <c r="J788" s="166"/>
      <c r="K788" s="166"/>
      <c r="L788" s="166"/>
    </row>
    <row r="789" ht="13.65" customHeight="1">
      <c r="A789" s="166"/>
      <c r="B789" s="166"/>
      <c r="C789" s="166"/>
      <c r="D789" s="166"/>
      <c r="E789" s="166"/>
      <c r="F789" s="166"/>
      <c r="G789" s="166"/>
      <c r="H789" s="166"/>
      <c r="I789" s="166"/>
      <c r="J789" s="166"/>
      <c r="K789" s="166"/>
      <c r="L789" s="166"/>
    </row>
    <row r="790" ht="13.65" customHeight="1">
      <c r="A790" s="166"/>
      <c r="B790" s="166"/>
      <c r="C790" s="166"/>
      <c r="D790" s="166"/>
      <c r="E790" s="166"/>
      <c r="F790" s="166"/>
      <c r="G790" s="166"/>
      <c r="H790" s="166"/>
      <c r="I790" s="166"/>
      <c r="J790" s="166"/>
      <c r="K790" s="166"/>
      <c r="L790" s="166"/>
    </row>
    <row r="791" ht="13.65" customHeight="1">
      <c r="A791" s="166"/>
      <c r="B791" s="166"/>
      <c r="C791" s="166"/>
      <c r="D791" s="166"/>
      <c r="E791" s="166"/>
      <c r="F791" s="166"/>
      <c r="G791" s="166"/>
      <c r="H791" s="166"/>
      <c r="I791" s="166"/>
      <c r="J791" s="166"/>
      <c r="K791" s="166"/>
      <c r="L791" s="166"/>
    </row>
    <row r="792" ht="13.65" customHeight="1">
      <c r="A792" s="166"/>
      <c r="B792" s="166"/>
      <c r="C792" s="166"/>
      <c r="D792" s="166"/>
      <c r="E792" s="166"/>
      <c r="F792" s="166"/>
      <c r="G792" s="166"/>
      <c r="H792" s="166"/>
      <c r="I792" s="166"/>
      <c r="J792" s="166"/>
      <c r="K792" s="166"/>
      <c r="L792" s="166"/>
    </row>
    <row r="793" ht="13.65" customHeight="1">
      <c r="A793" s="166"/>
      <c r="B793" s="166"/>
      <c r="C793" s="166"/>
      <c r="D793" s="166"/>
      <c r="E793" s="166"/>
      <c r="F793" s="166"/>
      <c r="G793" s="166"/>
      <c r="H793" s="166"/>
      <c r="I793" s="166"/>
      <c r="J793" s="166"/>
      <c r="K793" s="166"/>
      <c r="L793" s="166"/>
    </row>
    <row r="794" ht="13.65" customHeight="1">
      <c r="A794" s="166"/>
      <c r="B794" s="166"/>
      <c r="C794" s="166"/>
      <c r="D794" s="166"/>
      <c r="E794" s="166"/>
      <c r="F794" s="166"/>
      <c r="G794" s="166"/>
      <c r="H794" s="166"/>
      <c r="I794" s="166"/>
      <c r="J794" s="166"/>
      <c r="K794" s="166"/>
      <c r="L794" s="166"/>
    </row>
    <row r="795" ht="13.65" customHeight="1">
      <c r="A795" s="166"/>
      <c r="B795" s="166"/>
      <c r="C795" s="166"/>
      <c r="D795" s="166"/>
      <c r="E795" s="166"/>
      <c r="F795" s="166"/>
      <c r="G795" s="166"/>
      <c r="H795" s="166"/>
      <c r="I795" s="166"/>
      <c r="J795" s="166"/>
      <c r="K795" s="166"/>
      <c r="L795" s="166"/>
    </row>
    <row r="796" ht="13.65" customHeight="1">
      <c r="A796" s="166"/>
      <c r="B796" s="166"/>
      <c r="C796" s="166"/>
      <c r="D796" s="166"/>
      <c r="E796" s="166"/>
      <c r="F796" s="166"/>
      <c r="G796" s="166"/>
      <c r="H796" s="166"/>
      <c r="I796" s="166"/>
      <c r="J796" s="166"/>
      <c r="K796" s="166"/>
      <c r="L796" s="166"/>
    </row>
    <row r="797" ht="13.65" customHeight="1">
      <c r="A797" s="166"/>
      <c r="B797" s="166"/>
      <c r="C797" s="166"/>
      <c r="D797" s="166"/>
      <c r="E797" s="166"/>
      <c r="F797" s="166"/>
      <c r="G797" s="166"/>
      <c r="H797" s="166"/>
      <c r="I797" s="166"/>
      <c r="J797" s="166"/>
      <c r="K797" s="166"/>
      <c r="L797" s="166"/>
    </row>
    <row r="798" ht="13.65" customHeight="1">
      <c r="A798" s="166"/>
      <c r="B798" s="166"/>
      <c r="C798" s="166"/>
      <c r="D798" s="166"/>
      <c r="E798" s="166"/>
      <c r="F798" s="166"/>
      <c r="G798" s="166"/>
      <c r="H798" s="166"/>
      <c r="I798" s="166"/>
      <c r="J798" s="166"/>
      <c r="K798" s="166"/>
      <c r="L798" s="166"/>
    </row>
    <row r="799" ht="13.65" customHeight="1">
      <c r="A799" s="166"/>
      <c r="B799" s="166"/>
      <c r="C799" s="166"/>
      <c r="D799" s="166"/>
      <c r="E799" s="166"/>
      <c r="F799" s="166"/>
      <c r="G799" s="166"/>
      <c r="H799" s="166"/>
      <c r="I799" s="166"/>
      <c r="J799" s="166"/>
      <c r="K799" s="166"/>
      <c r="L799" s="166"/>
    </row>
    <row r="800" ht="13.65" customHeight="1">
      <c r="A800" s="166"/>
      <c r="B800" s="166"/>
      <c r="C800" s="166"/>
      <c r="D800" s="166"/>
      <c r="E800" s="166"/>
      <c r="F800" s="166"/>
      <c r="G800" s="166"/>
      <c r="H800" s="166"/>
      <c r="I800" s="166"/>
      <c r="J800" s="166"/>
      <c r="K800" s="166"/>
      <c r="L800" s="166"/>
    </row>
    <row r="801" ht="13.65" customHeight="1">
      <c r="A801" s="166"/>
      <c r="B801" s="166"/>
      <c r="C801" s="166"/>
      <c r="D801" s="166"/>
      <c r="E801" s="166"/>
      <c r="F801" s="166"/>
      <c r="G801" s="166"/>
      <c r="H801" s="166"/>
      <c r="I801" s="166"/>
      <c r="J801" s="166"/>
      <c r="K801" s="166"/>
      <c r="L801" s="166"/>
    </row>
    <row r="802" ht="13.65" customHeight="1">
      <c r="A802" s="166"/>
      <c r="B802" s="166"/>
      <c r="C802" s="166"/>
      <c r="D802" s="166"/>
      <c r="E802" s="166"/>
      <c r="F802" s="166"/>
      <c r="G802" s="166"/>
      <c r="H802" s="166"/>
      <c r="I802" s="166"/>
      <c r="J802" s="166"/>
      <c r="K802" s="166"/>
      <c r="L802" s="166"/>
    </row>
    <row r="803" ht="13.65" customHeight="1">
      <c r="A803" s="166"/>
      <c r="B803" s="166"/>
      <c r="C803" s="166"/>
      <c r="D803" s="166"/>
      <c r="E803" s="166"/>
      <c r="F803" s="166"/>
      <c r="G803" s="166"/>
      <c r="H803" s="166"/>
      <c r="I803" s="166"/>
      <c r="J803" s="166"/>
      <c r="K803" s="166"/>
      <c r="L803" s="166"/>
    </row>
    <row r="804" ht="13.65" customHeight="1">
      <c r="A804" s="166"/>
      <c r="B804" s="166"/>
      <c r="C804" s="166"/>
      <c r="D804" s="166"/>
      <c r="E804" s="166"/>
      <c r="F804" s="166"/>
      <c r="G804" s="166"/>
      <c r="H804" s="166"/>
      <c r="I804" s="166"/>
      <c r="J804" s="166"/>
      <c r="K804" s="166"/>
      <c r="L804" s="166"/>
    </row>
    <row r="805" ht="13.65" customHeight="1">
      <c r="A805" s="166"/>
      <c r="B805" s="166"/>
      <c r="C805" s="166"/>
      <c r="D805" s="166"/>
      <c r="E805" s="166"/>
      <c r="F805" s="166"/>
      <c r="G805" s="166"/>
      <c r="H805" s="166"/>
      <c r="I805" s="166"/>
      <c r="J805" s="166"/>
      <c r="K805" s="166"/>
      <c r="L805" s="166"/>
    </row>
    <row r="806" ht="13.65" customHeight="1">
      <c r="A806" s="166"/>
      <c r="B806" s="166"/>
      <c r="C806" s="166"/>
      <c r="D806" s="166"/>
      <c r="E806" s="166"/>
      <c r="F806" s="166"/>
      <c r="G806" s="166"/>
      <c r="H806" s="166"/>
      <c r="I806" s="166"/>
      <c r="J806" s="166"/>
      <c r="K806" s="166"/>
      <c r="L806" s="166"/>
    </row>
    <row r="807" ht="13.65" customHeight="1">
      <c r="A807" s="166"/>
      <c r="B807" s="166"/>
      <c r="C807" s="166"/>
      <c r="D807" s="166"/>
      <c r="E807" s="166"/>
      <c r="F807" s="166"/>
      <c r="G807" s="166"/>
      <c r="H807" s="166"/>
      <c r="I807" s="166"/>
      <c r="J807" s="166"/>
      <c r="K807" s="166"/>
      <c r="L807" s="166"/>
    </row>
    <row r="808" ht="13.65" customHeight="1">
      <c r="A808" s="166"/>
      <c r="B808" s="166"/>
      <c r="C808" s="166"/>
      <c r="D808" s="166"/>
      <c r="E808" s="166"/>
      <c r="F808" s="166"/>
      <c r="G808" s="166"/>
      <c r="H808" s="166"/>
      <c r="I808" s="166"/>
      <c r="J808" s="166"/>
      <c r="K808" s="166"/>
      <c r="L808" s="166"/>
    </row>
    <row r="809" ht="13.65" customHeight="1">
      <c r="A809" s="166"/>
      <c r="B809" s="166"/>
      <c r="C809" s="166"/>
      <c r="D809" s="166"/>
      <c r="E809" s="166"/>
      <c r="F809" s="166"/>
      <c r="G809" s="166"/>
      <c r="H809" s="166"/>
      <c r="I809" s="166"/>
      <c r="J809" s="166"/>
      <c r="K809" s="166"/>
      <c r="L809" s="166"/>
    </row>
    <row r="810" ht="13.65" customHeight="1">
      <c r="A810" s="166"/>
      <c r="B810" s="166"/>
      <c r="C810" s="166"/>
      <c r="D810" s="166"/>
      <c r="E810" s="166"/>
      <c r="F810" s="166"/>
      <c r="G810" s="166"/>
      <c r="H810" s="166"/>
      <c r="I810" s="166"/>
      <c r="J810" s="166"/>
      <c r="K810" s="166"/>
      <c r="L810" s="166"/>
    </row>
    <row r="811" ht="13.65" customHeight="1">
      <c r="A811" s="166"/>
      <c r="B811" s="166"/>
      <c r="C811" s="166"/>
      <c r="D811" s="166"/>
      <c r="E811" s="166"/>
      <c r="F811" s="166"/>
      <c r="G811" s="166"/>
      <c r="H811" s="166"/>
      <c r="I811" s="166"/>
      <c r="J811" s="166"/>
      <c r="K811" s="166"/>
      <c r="L811" s="166"/>
    </row>
    <row r="812" ht="13.65" customHeight="1">
      <c r="A812" s="166"/>
      <c r="B812" s="166"/>
      <c r="C812" s="166"/>
      <c r="D812" s="166"/>
      <c r="E812" s="166"/>
      <c r="F812" s="166"/>
      <c r="G812" s="166"/>
      <c r="H812" s="166"/>
      <c r="I812" s="166"/>
      <c r="J812" s="166"/>
      <c r="K812" s="166"/>
      <c r="L812" s="166"/>
    </row>
    <row r="813" ht="13.65" customHeight="1">
      <c r="A813" s="166"/>
      <c r="B813" s="166"/>
      <c r="C813" s="166"/>
      <c r="D813" s="166"/>
      <c r="E813" s="166"/>
      <c r="F813" s="166"/>
      <c r="G813" s="166"/>
      <c r="H813" s="166"/>
      <c r="I813" s="166"/>
      <c r="J813" s="166"/>
      <c r="K813" s="166"/>
      <c r="L813" s="166"/>
    </row>
    <row r="814" ht="13.65" customHeight="1">
      <c r="A814" s="166"/>
      <c r="B814" s="166"/>
      <c r="C814" s="166"/>
      <c r="D814" s="166"/>
      <c r="E814" s="166"/>
      <c r="F814" s="166"/>
      <c r="G814" s="166"/>
      <c r="H814" s="166"/>
      <c r="I814" s="166"/>
      <c r="J814" s="166"/>
      <c r="K814" s="166"/>
      <c r="L814" s="166"/>
    </row>
    <row r="815" ht="13.65" customHeight="1">
      <c r="A815" s="166"/>
      <c r="B815" s="166"/>
      <c r="C815" s="166"/>
      <c r="D815" s="166"/>
      <c r="E815" s="166"/>
      <c r="F815" s="166"/>
      <c r="G815" s="166"/>
      <c r="H815" s="166"/>
      <c r="I815" s="166"/>
      <c r="J815" s="166"/>
      <c r="K815" s="166"/>
      <c r="L815" s="166"/>
    </row>
    <row r="816" ht="13.65" customHeight="1">
      <c r="A816" s="166"/>
      <c r="B816" s="166"/>
      <c r="C816" s="166"/>
      <c r="D816" s="166"/>
      <c r="E816" s="166"/>
      <c r="F816" s="166"/>
      <c r="G816" s="166"/>
      <c r="H816" s="166"/>
      <c r="I816" s="166"/>
      <c r="J816" s="166"/>
      <c r="K816" s="166"/>
      <c r="L816" s="166"/>
    </row>
    <row r="817" ht="13.65" customHeight="1">
      <c r="A817" s="166"/>
      <c r="B817" s="166"/>
      <c r="C817" s="166"/>
      <c r="D817" s="166"/>
      <c r="E817" s="166"/>
      <c r="F817" s="166"/>
      <c r="G817" s="166"/>
      <c r="H817" s="166"/>
      <c r="I817" s="166"/>
      <c r="J817" s="166"/>
      <c r="K817" s="166"/>
      <c r="L817" s="166"/>
    </row>
    <row r="818" ht="13.65" customHeight="1">
      <c r="A818" s="166"/>
      <c r="B818" s="166"/>
      <c r="C818" s="166"/>
      <c r="D818" s="166"/>
      <c r="E818" s="166"/>
      <c r="F818" s="166"/>
      <c r="G818" s="166"/>
      <c r="H818" s="166"/>
      <c r="I818" s="166"/>
      <c r="J818" s="166"/>
      <c r="K818" s="166"/>
      <c r="L818" s="166"/>
    </row>
    <row r="819" ht="13.65" customHeight="1">
      <c r="A819" s="166"/>
      <c r="B819" s="166"/>
      <c r="C819" s="166"/>
      <c r="D819" s="166"/>
      <c r="E819" s="166"/>
      <c r="F819" s="166"/>
      <c r="G819" s="166"/>
      <c r="H819" s="166"/>
      <c r="I819" s="166"/>
      <c r="J819" s="166"/>
      <c r="K819" s="166"/>
      <c r="L819" s="166"/>
    </row>
    <row r="820" ht="13.65" customHeight="1">
      <c r="A820" s="166"/>
      <c r="B820" s="166"/>
      <c r="C820" s="166"/>
      <c r="D820" s="166"/>
      <c r="E820" s="166"/>
      <c r="F820" s="166"/>
      <c r="G820" s="166"/>
      <c r="H820" s="166"/>
      <c r="I820" s="166"/>
      <c r="J820" s="166"/>
      <c r="K820" s="166"/>
      <c r="L820" s="166"/>
    </row>
    <row r="821" ht="13.65" customHeight="1">
      <c r="A821" s="166"/>
      <c r="B821" s="166"/>
      <c r="C821" s="166"/>
      <c r="D821" s="166"/>
      <c r="E821" s="166"/>
      <c r="F821" s="166"/>
      <c r="G821" s="166"/>
      <c r="H821" s="166"/>
      <c r="I821" s="166"/>
      <c r="J821" s="166"/>
      <c r="K821" s="166"/>
      <c r="L821" s="166"/>
    </row>
    <row r="822" ht="13.65" customHeight="1">
      <c r="A822" s="166"/>
      <c r="B822" s="166"/>
      <c r="C822" s="166"/>
      <c r="D822" s="166"/>
      <c r="E822" s="166"/>
      <c r="F822" s="166"/>
      <c r="G822" s="166"/>
      <c r="H822" s="166"/>
      <c r="I822" s="166"/>
      <c r="J822" s="166"/>
      <c r="K822" s="166"/>
      <c r="L822" s="166"/>
    </row>
    <row r="823" ht="13.65" customHeight="1">
      <c r="A823" s="166"/>
      <c r="B823" s="166"/>
      <c r="C823" s="166"/>
      <c r="D823" s="166"/>
      <c r="E823" s="166"/>
      <c r="F823" s="166"/>
      <c r="G823" s="166"/>
      <c r="H823" s="166"/>
      <c r="I823" s="166"/>
      <c r="J823" s="166"/>
      <c r="K823" s="166"/>
      <c r="L823" s="166"/>
    </row>
    <row r="824" ht="13.65" customHeight="1">
      <c r="A824" s="166"/>
      <c r="B824" s="166"/>
      <c r="C824" s="166"/>
      <c r="D824" s="166"/>
      <c r="E824" s="166"/>
      <c r="F824" s="166"/>
      <c r="G824" s="166"/>
      <c r="H824" s="166"/>
      <c r="I824" s="166"/>
      <c r="J824" s="166"/>
      <c r="K824" s="166"/>
      <c r="L824" s="166"/>
    </row>
    <row r="825" ht="13.65" customHeight="1">
      <c r="A825" s="166"/>
      <c r="B825" s="166"/>
      <c r="C825" s="166"/>
      <c r="D825" s="166"/>
      <c r="E825" s="166"/>
      <c r="F825" s="166"/>
      <c r="G825" s="166"/>
      <c r="H825" s="166"/>
      <c r="I825" s="166"/>
      <c r="J825" s="166"/>
      <c r="K825" s="166"/>
      <c r="L825" s="166"/>
    </row>
    <row r="826" ht="13.65" customHeight="1">
      <c r="A826" s="166"/>
      <c r="B826" s="166"/>
      <c r="C826" s="166"/>
      <c r="D826" s="166"/>
      <c r="E826" s="166"/>
      <c r="F826" s="166"/>
      <c r="G826" s="166"/>
      <c r="H826" s="166"/>
      <c r="I826" s="166"/>
      <c r="J826" s="166"/>
      <c r="K826" s="166"/>
      <c r="L826" s="166"/>
    </row>
    <row r="827" ht="13.65" customHeight="1">
      <c r="A827" s="166"/>
      <c r="B827" s="166"/>
      <c r="C827" s="166"/>
      <c r="D827" s="166"/>
      <c r="E827" s="166"/>
      <c r="F827" s="166"/>
      <c r="G827" s="166"/>
      <c r="H827" s="166"/>
      <c r="I827" s="166"/>
      <c r="J827" s="166"/>
      <c r="K827" s="166"/>
      <c r="L827" s="166"/>
    </row>
    <row r="828" ht="13.65" customHeight="1">
      <c r="A828" s="166"/>
      <c r="B828" s="166"/>
      <c r="C828" s="166"/>
      <c r="D828" s="166"/>
      <c r="E828" s="166"/>
      <c r="F828" s="166"/>
      <c r="G828" s="166"/>
      <c r="H828" s="166"/>
      <c r="I828" s="166"/>
      <c r="J828" s="166"/>
      <c r="K828" s="166"/>
      <c r="L828" s="166"/>
    </row>
    <row r="829" ht="13.65" customHeight="1">
      <c r="A829" s="166"/>
      <c r="B829" s="166"/>
      <c r="C829" s="166"/>
      <c r="D829" s="166"/>
      <c r="E829" s="166"/>
      <c r="F829" s="166"/>
      <c r="G829" s="166"/>
      <c r="H829" s="166"/>
      <c r="I829" s="166"/>
      <c r="J829" s="166"/>
      <c r="K829" s="166"/>
      <c r="L829" s="166"/>
    </row>
    <row r="830" ht="13.65" customHeight="1">
      <c r="A830" s="166"/>
      <c r="B830" s="166"/>
      <c r="C830" s="166"/>
      <c r="D830" s="166"/>
      <c r="E830" s="166"/>
      <c r="F830" s="166"/>
      <c r="G830" s="166"/>
      <c r="H830" s="166"/>
      <c r="I830" s="166"/>
      <c r="J830" s="166"/>
      <c r="K830" s="166"/>
      <c r="L830" s="166"/>
    </row>
    <row r="831" ht="13.65" customHeight="1">
      <c r="A831" s="166"/>
      <c r="B831" s="166"/>
      <c r="C831" s="166"/>
      <c r="D831" s="166"/>
      <c r="E831" s="166"/>
      <c r="F831" s="166"/>
      <c r="G831" s="166"/>
      <c r="H831" s="166"/>
      <c r="I831" s="166"/>
      <c r="J831" s="166"/>
      <c r="K831" s="166"/>
      <c r="L831" s="166"/>
    </row>
    <row r="832" ht="13.65" customHeight="1">
      <c r="A832" s="166"/>
      <c r="B832" s="166"/>
      <c r="C832" s="166"/>
      <c r="D832" s="166"/>
      <c r="E832" s="166"/>
      <c r="F832" s="166"/>
      <c r="G832" s="166"/>
      <c r="H832" s="166"/>
      <c r="I832" s="166"/>
      <c r="J832" s="166"/>
      <c r="K832" s="166"/>
      <c r="L832" s="166"/>
    </row>
    <row r="833" ht="13.65" customHeight="1">
      <c r="A833" s="166"/>
      <c r="B833" s="166"/>
      <c r="C833" s="166"/>
      <c r="D833" s="166"/>
      <c r="E833" s="166"/>
      <c r="F833" s="166"/>
      <c r="G833" s="166"/>
      <c r="H833" s="166"/>
      <c r="I833" s="166"/>
      <c r="J833" s="166"/>
      <c r="K833" s="166"/>
      <c r="L833" s="166"/>
    </row>
    <row r="834" ht="13.65" customHeight="1">
      <c r="A834" s="166"/>
      <c r="B834" s="166"/>
      <c r="C834" s="166"/>
      <c r="D834" s="166"/>
      <c r="E834" s="166"/>
      <c r="F834" s="166"/>
      <c r="G834" s="166"/>
      <c r="H834" s="166"/>
      <c r="I834" s="166"/>
      <c r="J834" s="166"/>
      <c r="K834" s="166"/>
      <c r="L834" s="166"/>
    </row>
    <row r="835" ht="13.65" customHeight="1">
      <c r="A835" s="166"/>
      <c r="B835" s="166"/>
      <c r="C835" s="166"/>
      <c r="D835" s="166"/>
      <c r="E835" s="166"/>
      <c r="F835" s="166"/>
      <c r="G835" s="166"/>
      <c r="H835" s="166"/>
      <c r="I835" s="166"/>
      <c r="J835" s="166"/>
      <c r="K835" s="166"/>
      <c r="L835" s="166"/>
    </row>
    <row r="836" ht="13.65" customHeight="1">
      <c r="A836" s="166"/>
      <c r="B836" s="166"/>
      <c r="C836" s="166"/>
      <c r="D836" s="166"/>
      <c r="E836" s="166"/>
      <c r="F836" s="166"/>
      <c r="G836" s="166"/>
      <c r="H836" s="166"/>
      <c r="I836" s="166"/>
      <c r="J836" s="166"/>
      <c r="K836" s="166"/>
      <c r="L836" s="166"/>
    </row>
    <row r="837" ht="13.65" customHeight="1">
      <c r="A837" s="166"/>
      <c r="B837" s="166"/>
      <c r="C837" s="166"/>
      <c r="D837" s="166"/>
      <c r="E837" s="166"/>
      <c r="F837" s="166"/>
      <c r="G837" s="166"/>
      <c r="H837" s="166"/>
      <c r="I837" s="166"/>
      <c r="J837" s="166"/>
      <c r="K837" s="166"/>
      <c r="L837" s="166"/>
    </row>
    <row r="838" ht="13.65" customHeight="1">
      <c r="A838" s="166"/>
      <c r="B838" s="166"/>
      <c r="C838" s="166"/>
      <c r="D838" s="166"/>
      <c r="E838" s="166"/>
      <c r="F838" s="166"/>
      <c r="G838" s="166"/>
      <c r="H838" s="166"/>
      <c r="I838" s="166"/>
      <c r="J838" s="166"/>
      <c r="K838" s="166"/>
      <c r="L838" s="166"/>
    </row>
    <row r="839" ht="13.65" customHeight="1">
      <c r="A839" s="166"/>
      <c r="B839" s="166"/>
      <c r="C839" s="166"/>
      <c r="D839" s="166"/>
      <c r="E839" s="166"/>
      <c r="F839" s="166"/>
      <c r="G839" s="166"/>
      <c r="H839" s="166"/>
      <c r="I839" s="166"/>
      <c r="J839" s="166"/>
      <c r="K839" s="166"/>
      <c r="L839" s="166"/>
    </row>
    <row r="840" ht="13.65" customHeight="1">
      <c r="A840" s="166"/>
      <c r="B840" s="166"/>
      <c r="C840" s="166"/>
      <c r="D840" s="166"/>
      <c r="E840" s="166"/>
      <c r="F840" s="166"/>
      <c r="G840" s="166"/>
      <c r="H840" s="166"/>
      <c r="I840" s="166"/>
      <c r="J840" s="166"/>
      <c r="K840" s="166"/>
      <c r="L840" s="166"/>
    </row>
    <row r="841" ht="13.65" customHeight="1">
      <c r="A841" s="166"/>
      <c r="B841" s="166"/>
      <c r="C841" s="166"/>
      <c r="D841" s="166"/>
      <c r="E841" s="166"/>
      <c r="F841" s="166"/>
      <c r="G841" s="166"/>
      <c r="H841" s="166"/>
      <c r="I841" s="166"/>
      <c r="J841" s="166"/>
      <c r="K841" s="166"/>
      <c r="L841" s="166"/>
    </row>
    <row r="842" ht="13.65" customHeight="1">
      <c r="A842" s="166"/>
      <c r="B842" s="166"/>
      <c r="C842" s="166"/>
      <c r="D842" s="166"/>
      <c r="E842" s="166"/>
      <c r="F842" s="166"/>
      <c r="G842" s="166"/>
      <c r="H842" s="166"/>
      <c r="I842" s="166"/>
      <c r="J842" s="166"/>
      <c r="K842" s="166"/>
      <c r="L842" s="166"/>
    </row>
    <row r="843" ht="13.65" customHeight="1">
      <c r="A843" s="166"/>
      <c r="B843" s="166"/>
      <c r="C843" s="166"/>
      <c r="D843" s="166"/>
      <c r="E843" s="166"/>
      <c r="F843" s="166"/>
      <c r="G843" s="166"/>
      <c r="H843" s="166"/>
      <c r="I843" s="166"/>
      <c r="J843" s="166"/>
      <c r="K843" s="166"/>
      <c r="L843" s="166"/>
    </row>
    <row r="844" ht="13.65" customHeight="1">
      <c r="A844" s="166"/>
      <c r="B844" s="166"/>
      <c r="C844" s="166"/>
      <c r="D844" s="166"/>
      <c r="E844" s="166"/>
      <c r="F844" s="166"/>
      <c r="G844" s="166"/>
      <c r="H844" s="166"/>
      <c r="I844" s="166"/>
      <c r="J844" s="166"/>
      <c r="K844" s="166"/>
      <c r="L844" s="166"/>
    </row>
    <row r="845" ht="13.65" customHeight="1">
      <c r="A845" s="166"/>
      <c r="B845" s="166"/>
      <c r="C845" s="166"/>
      <c r="D845" s="166"/>
      <c r="E845" s="166"/>
      <c r="F845" s="166"/>
      <c r="G845" s="166"/>
      <c r="H845" s="166"/>
      <c r="I845" s="166"/>
      <c r="J845" s="166"/>
      <c r="K845" s="166"/>
      <c r="L845" s="166"/>
    </row>
    <row r="846" ht="13.65" customHeight="1">
      <c r="A846" s="166"/>
      <c r="B846" s="166"/>
      <c r="C846" s="166"/>
      <c r="D846" s="166"/>
      <c r="E846" s="166"/>
      <c r="F846" s="166"/>
      <c r="G846" s="166"/>
      <c r="H846" s="166"/>
      <c r="I846" s="166"/>
      <c r="J846" s="166"/>
      <c r="K846" s="166"/>
      <c r="L846" s="166"/>
    </row>
    <row r="847" ht="13.65" customHeight="1">
      <c r="A847" s="166"/>
      <c r="B847" s="166"/>
      <c r="C847" s="166"/>
      <c r="D847" s="166"/>
      <c r="E847" s="166"/>
      <c r="F847" s="166"/>
      <c r="G847" s="166"/>
      <c r="H847" s="166"/>
      <c r="I847" s="166"/>
      <c r="J847" s="166"/>
      <c r="K847" s="166"/>
      <c r="L847" s="166"/>
    </row>
    <row r="848" ht="13.65" customHeight="1">
      <c r="A848" s="166"/>
      <c r="B848" s="166"/>
      <c r="C848" s="166"/>
      <c r="D848" s="166"/>
      <c r="E848" s="166"/>
      <c r="F848" s="166"/>
      <c r="G848" s="166"/>
      <c r="H848" s="166"/>
      <c r="I848" s="166"/>
      <c r="J848" s="166"/>
      <c r="K848" s="166"/>
      <c r="L848" s="166"/>
    </row>
    <row r="849" ht="13.65" customHeight="1">
      <c r="A849" s="166"/>
      <c r="B849" s="166"/>
      <c r="C849" s="166"/>
      <c r="D849" s="166"/>
      <c r="E849" s="166"/>
      <c r="F849" s="166"/>
      <c r="G849" s="166"/>
      <c r="H849" s="166"/>
      <c r="I849" s="166"/>
      <c r="J849" s="166"/>
      <c r="K849" s="166"/>
      <c r="L849" s="166"/>
    </row>
    <row r="850" ht="13.65" customHeight="1">
      <c r="A850" s="166"/>
      <c r="B850" s="166"/>
      <c r="C850" s="166"/>
      <c r="D850" s="166"/>
      <c r="E850" s="166"/>
      <c r="F850" s="166"/>
      <c r="G850" s="166"/>
      <c r="H850" s="166"/>
      <c r="I850" s="166"/>
      <c r="J850" s="166"/>
      <c r="K850" s="166"/>
      <c r="L850" s="166"/>
    </row>
    <row r="851" ht="13.65" customHeight="1">
      <c r="A851" s="166"/>
      <c r="B851" s="166"/>
      <c r="C851" s="166"/>
      <c r="D851" s="166"/>
      <c r="E851" s="166"/>
      <c r="F851" s="166"/>
      <c r="G851" s="166"/>
      <c r="H851" s="166"/>
      <c r="I851" s="166"/>
      <c r="J851" s="166"/>
      <c r="K851" s="166"/>
      <c r="L851" s="166"/>
    </row>
    <row r="852" ht="13.65" customHeight="1">
      <c r="A852" s="166"/>
      <c r="B852" s="166"/>
      <c r="C852" s="166"/>
      <c r="D852" s="166"/>
      <c r="E852" s="166"/>
      <c r="F852" s="166"/>
      <c r="G852" s="166"/>
      <c r="H852" s="166"/>
      <c r="I852" s="166"/>
      <c r="J852" s="166"/>
      <c r="K852" s="166"/>
      <c r="L852" s="166"/>
    </row>
    <row r="853" ht="13.65" customHeight="1">
      <c r="A853" s="166"/>
      <c r="B853" s="166"/>
      <c r="C853" s="166"/>
      <c r="D853" s="166"/>
      <c r="E853" s="166"/>
      <c r="F853" s="166"/>
      <c r="G853" s="166"/>
      <c r="H853" s="166"/>
      <c r="I853" s="166"/>
      <c r="J853" s="166"/>
      <c r="K853" s="166"/>
      <c r="L853" s="166"/>
    </row>
    <row r="854" ht="13.65" customHeight="1">
      <c r="A854" s="166"/>
      <c r="B854" s="166"/>
      <c r="C854" s="166"/>
      <c r="D854" s="166"/>
      <c r="E854" s="166"/>
      <c r="F854" s="166"/>
      <c r="G854" s="166"/>
      <c r="H854" s="166"/>
      <c r="I854" s="166"/>
      <c r="J854" s="166"/>
      <c r="K854" s="166"/>
      <c r="L854" s="166"/>
    </row>
    <row r="855" ht="13.65" customHeight="1">
      <c r="A855" s="166"/>
      <c r="B855" s="166"/>
      <c r="C855" s="166"/>
      <c r="D855" s="166"/>
      <c r="E855" s="166"/>
      <c r="F855" s="166"/>
      <c r="G855" s="166"/>
      <c r="H855" s="166"/>
      <c r="I855" s="166"/>
      <c r="J855" s="166"/>
      <c r="K855" s="166"/>
      <c r="L855" s="166"/>
    </row>
    <row r="856" ht="13.65" customHeight="1">
      <c r="A856" s="166"/>
      <c r="B856" s="166"/>
      <c r="C856" s="166"/>
      <c r="D856" s="166"/>
      <c r="E856" s="166"/>
      <c r="F856" s="166"/>
      <c r="G856" s="166"/>
      <c r="H856" s="166"/>
      <c r="I856" s="166"/>
      <c r="J856" s="166"/>
      <c r="K856" s="166"/>
      <c r="L856" s="166"/>
    </row>
    <row r="857" ht="13.65" customHeight="1">
      <c r="A857" s="166"/>
      <c r="B857" s="166"/>
      <c r="C857" s="166"/>
      <c r="D857" s="166"/>
      <c r="E857" s="166"/>
      <c r="F857" s="166"/>
      <c r="G857" s="166"/>
      <c r="H857" s="166"/>
      <c r="I857" s="166"/>
      <c r="J857" s="166"/>
      <c r="K857" s="166"/>
      <c r="L857" s="166"/>
    </row>
    <row r="858" ht="13.65" customHeight="1">
      <c r="A858" s="166"/>
      <c r="B858" s="166"/>
      <c r="C858" s="166"/>
      <c r="D858" s="166"/>
      <c r="E858" s="166"/>
      <c r="F858" s="166"/>
      <c r="G858" s="166"/>
      <c r="H858" s="166"/>
      <c r="I858" s="166"/>
      <c r="J858" s="166"/>
      <c r="K858" s="166"/>
      <c r="L858" s="166"/>
    </row>
    <row r="859" ht="13.65" customHeight="1">
      <c r="A859" s="166"/>
      <c r="B859" s="166"/>
      <c r="C859" s="166"/>
      <c r="D859" s="166"/>
      <c r="E859" s="166"/>
      <c r="F859" s="166"/>
      <c r="G859" s="166"/>
      <c r="H859" s="166"/>
      <c r="I859" s="166"/>
      <c r="J859" s="166"/>
      <c r="K859" s="166"/>
      <c r="L859" s="166"/>
    </row>
    <row r="860" ht="13.65" customHeight="1">
      <c r="A860" s="166"/>
      <c r="B860" s="166"/>
      <c r="C860" s="166"/>
      <c r="D860" s="166"/>
      <c r="E860" s="166"/>
      <c r="F860" s="166"/>
      <c r="G860" s="166"/>
      <c r="H860" s="166"/>
      <c r="I860" s="166"/>
      <c r="J860" s="166"/>
      <c r="K860" s="166"/>
      <c r="L860" s="166"/>
    </row>
    <row r="861" ht="13.65" customHeight="1">
      <c r="A861" s="166"/>
      <c r="B861" s="166"/>
      <c r="C861" s="166"/>
      <c r="D861" s="166"/>
      <c r="E861" s="166"/>
      <c r="F861" s="166"/>
      <c r="G861" s="166"/>
      <c r="H861" s="166"/>
      <c r="I861" s="166"/>
      <c r="J861" s="166"/>
      <c r="K861" s="166"/>
      <c r="L861" s="166"/>
    </row>
    <row r="862" ht="13.65" customHeight="1">
      <c r="A862" s="166"/>
      <c r="B862" s="166"/>
      <c r="C862" s="166"/>
      <c r="D862" s="166"/>
      <c r="E862" s="166"/>
      <c r="F862" s="166"/>
      <c r="G862" s="166"/>
      <c r="H862" s="166"/>
      <c r="I862" s="166"/>
      <c r="J862" s="166"/>
      <c r="K862" s="166"/>
      <c r="L862" s="166"/>
    </row>
    <row r="863" ht="13.65" customHeight="1">
      <c r="A863" s="166"/>
      <c r="B863" s="166"/>
      <c r="C863" s="166"/>
      <c r="D863" s="166"/>
      <c r="E863" s="166"/>
      <c r="F863" s="166"/>
      <c r="G863" s="166"/>
      <c r="H863" s="166"/>
      <c r="I863" s="166"/>
      <c r="J863" s="166"/>
      <c r="K863" s="166"/>
      <c r="L863" s="166"/>
    </row>
    <row r="864" ht="13.65" customHeight="1">
      <c r="A864" s="166"/>
      <c r="B864" s="166"/>
      <c r="C864" s="166"/>
      <c r="D864" s="166"/>
      <c r="E864" s="166"/>
      <c r="F864" s="166"/>
      <c r="G864" s="166"/>
      <c r="H864" s="166"/>
      <c r="I864" s="166"/>
      <c r="J864" s="166"/>
      <c r="K864" s="166"/>
      <c r="L864" s="166"/>
    </row>
    <row r="865" ht="13.65" customHeight="1">
      <c r="A865" s="166"/>
      <c r="B865" s="166"/>
      <c r="C865" s="166"/>
      <c r="D865" s="166"/>
      <c r="E865" s="166"/>
      <c r="F865" s="166"/>
      <c r="G865" s="166"/>
      <c r="H865" s="166"/>
      <c r="I865" s="166"/>
      <c r="J865" s="166"/>
      <c r="K865" s="166"/>
      <c r="L865" s="166"/>
    </row>
    <row r="866" ht="13.65" customHeight="1">
      <c r="A866" s="166"/>
      <c r="B866" s="166"/>
      <c r="C866" s="166"/>
      <c r="D866" s="166"/>
      <c r="E866" s="166"/>
      <c r="F866" s="166"/>
      <c r="G866" s="166"/>
      <c r="H866" s="166"/>
      <c r="I866" s="166"/>
      <c r="J866" s="166"/>
      <c r="K866" s="166"/>
      <c r="L866" s="166"/>
    </row>
    <row r="867" ht="13.65" customHeight="1">
      <c r="A867" s="166"/>
      <c r="B867" s="166"/>
      <c r="C867" s="166"/>
      <c r="D867" s="166"/>
      <c r="E867" s="166"/>
      <c r="F867" s="166"/>
      <c r="G867" s="166"/>
      <c r="H867" s="166"/>
      <c r="I867" s="166"/>
      <c r="J867" s="166"/>
      <c r="K867" s="166"/>
      <c r="L867" s="166"/>
    </row>
    <row r="868" ht="13.65" customHeight="1">
      <c r="A868" s="166"/>
      <c r="B868" s="166"/>
      <c r="C868" s="166"/>
      <c r="D868" s="166"/>
      <c r="E868" s="166"/>
      <c r="F868" s="166"/>
      <c r="G868" s="166"/>
      <c r="H868" s="166"/>
      <c r="I868" s="166"/>
      <c r="J868" s="166"/>
      <c r="K868" s="166"/>
      <c r="L868" s="166"/>
    </row>
    <row r="869" ht="13.65" customHeight="1">
      <c r="A869" s="166"/>
      <c r="B869" s="166"/>
      <c r="C869" s="166"/>
      <c r="D869" s="166"/>
      <c r="E869" s="166"/>
      <c r="F869" s="166"/>
      <c r="G869" s="166"/>
      <c r="H869" s="166"/>
      <c r="I869" s="166"/>
      <c r="J869" s="166"/>
      <c r="K869" s="166"/>
      <c r="L869" s="166"/>
    </row>
    <row r="870" ht="13.65" customHeight="1">
      <c r="A870" s="166"/>
      <c r="B870" s="166"/>
      <c r="C870" s="166"/>
      <c r="D870" s="166"/>
      <c r="E870" s="166"/>
      <c r="F870" s="166"/>
      <c r="G870" s="166"/>
      <c r="H870" s="166"/>
      <c r="I870" s="166"/>
      <c r="J870" s="166"/>
      <c r="K870" s="166"/>
      <c r="L870" s="166"/>
    </row>
    <row r="871" ht="13.65" customHeight="1">
      <c r="A871" s="166"/>
      <c r="B871" s="166"/>
      <c r="C871" s="166"/>
      <c r="D871" s="166"/>
      <c r="E871" s="166"/>
      <c r="F871" s="166"/>
      <c r="G871" s="166"/>
      <c r="H871" s="166"/>
      <c r="I871" s="166"/>
      <c r="J871" s="166"/>
      <c r="K871" s="166"/>
      <c r="L871" s="166"/>
    </row>
    <row r="872" ht="13.65" customHeight="1">
      <c r="A872" s="166"/>
      <c r="B872" s="166"/>
      <c r="C872" s="166"/>
      <c r="D872" s="166"/>
      <c r="E872" s="166"/>
      <c r="F872" s="166"/>
      <c r="G872" s="166"/>
      <c r="H872" s="166"/>
      <c r="I872" s="166"/>
      <c r="J872" s="166"/>
      <c r="K872" s="166"/>
      <c r="L872" s="166"/>
    </row>
    <row r="873" ht="13.65" customHeight="1">
      <c r="A873" s="166"/>
      <c r="B873" s="166"/>
      <c r="C873" s="166"/>
      <c r="D873" s="166"/>
      <c r="E873" s="166"/>
      <c r="F873" s="166"/>
      <c r="G873" s="166"/>
      <c r="H873" s="166"/>
      <c r="I873" s="166"/>
      <c r="J873" s="166"/>
      <c r="K873" s="166"/>
      <c r="L873" s="166"/>
    </row>
    <row r="874" ht="13.65" customHeight="1">
      <c r="A874" s="166"/>
      <c r="B874" s="166"/>
      <c r="C874" s="166"/>
      <c r="D874" s="166"/>
      <c r="E874" s="166"/>
      <c r="F874" s="166"/>
      <c r="G874" s="166"/>
      <c r="H874" s="166"/>
      <c r="I874" s="166"/>
      <c r="J874" s="166"/>
      <c r="K874" s="166"/>
      <c r="L874" s="166"/>
    </row>
    <row r="875" ht="13.65" customHeight="1">
      <c r="A875" s="166"/>
      <c r="B875" s="166"/>
      <c r="C875" s="166"/>
      <c r="D875" s="166"/>
      <c r="E875" s="166"/>
      <c r="F875" s="166"/>
      <c r="G875" s="166"/>
      <c r="H875" s="166"/>
      <c r="I875" s="166"/>
      <c r="J875" s="166"/>
      <c r="K875" s="166"/>
      <c r="L875" s="166"/>
    </row>
    <row r="876" ht="13.65" customHeight="1">
      <c r="A876" s="166"/>
      <c r="B876" s="166"/>
      <c r="C876" s="166"/>
      <c r="D876" s="166"/>
      <c r="E876" s="166"/>
      <c r="F876" s="166"/>
      <c r="G876" s="166"/>
      <c r="H876" s="166"/>
      <c r="I876" s="166"/>
      <c r="J876" s="166"/>
      <c r="K876" s="166"/>
      <c r="L876" s="166"/>
    </row>
    <row r="877" ht="13.65" customHeight="1">
      <c r="A877" s="166"/>
      <c r="B877" s="166"/>
      <c r="C877" s="166"/>
      <c r="D877" s="166"/>
      <c r="E877" s="166"/>
      <c r="F877" s="166"/>
      <c r="G877" s="166"/>
      <c r="H877" s="166"/>
      <c r="I877" s="166"/>
      <c r="J877" s="166"/>
      <c r="K877" s="166"/>
      <c r="L877" s="166"/>
    </row>
    <row r="878" ht="13.65" customHeight="1">
      <c r="A878" s="166"/>
      <c r="B878" s="166"/>
      <c r="C878" s="166"/>
      <c r="D878" s="166"/>
      <c r="E878" s="166"/>
      <c r="F878" s="166"/>
      <c r="G878" s="166"/>
      <c r="H878" s="166"/>
      <c r="I878" s="166"/>
      <c r="J878" s="166"/>
      <c r="K878" s="166"/>
      <c r="L878" s="166"/>
    </row>
    <row r="879" ht="13.65" customHeight="1">
      <c r="A879" s="166"/>
      <c r="B879" s="166"/>
      <c r="C879" s="166"/>
      <c r="D879" s="166"/>
      <c r="E879" s="166"/>
      <c r="F879" s="166"/>
      <c r="G879" s="166"/>
      <c r="H879" s="166"/>
      <c r="I879" s="166"/>
      <c r="J879" s="166"/>
      <c r="K879" s="166"/>
      <c r="L879" s="166"/>
    </row>
    <row r="880" ht="13.65" customHeight="1">
      <c r="A880" s="166"/>
      <c r="B880" s="166"/>
      <c r="C880" s="166"/>
      <c r="D880" s="166"/>
      <c r="E880" s="166"/>
      <c r="F880" s="166"/>
      <c r="G880" s="166"/>
      <c r="H880" s="166"/>
      <c r="I880" s="166"/>
      <c r="J880" s="166"/>
      <c r="K880" s="166"/>
      <c r="L880" s="166"/>
    </row>
    <row r="881" ht="13.65" customHeight="1">
      <c r="A881" s="166"/>
      <c r="B881" s="166"/>
      <c r="C881" s="166"/>
      <c r="D881" s="166"/>
      <c r="E881" s="166"/>
      <c r="F881" s="166"/>
      <c r="G881" s="166"/>
      <c r="H881" s="166"/>
      <c r="I881" s="166"/>
      <c r="J881" s="166"/>
      <c r="K881" s="166"/>
      <c r="L881" s="166"/>
    </row>
    <row r="882" ht="13.65" customHeight="1">
      <c r="A882" s="166"/>
      <c r="B882" s="166"/>
      <c r="C882" s="166"/>
      <c r="D882" s="166"/>
      <c r="E882" s="166"/>
      <c r="F882" s="166"/>
      <c r="G882" s="166"/>
      <c r="H882" s="166"/>
      <c r="I882" s="166"/>
      <c r="J882" s="166"/>
      <c r="K882" s="166"/>
      <c r="L882" s="166"/>
    </row>
    <row r="883" ht="13.65" customHeight="1">
      <c r="A883" s="166"/>
      <c r="B883" s="166"/>
      <c r="C883" s="166"/>
      <c r="D883" s="166"/>
      <c r="E883" s="166"/>
      <c r="F883" s="166"/>
      <c r="G883" s="166"/>
      <c r="H883" s="166"/>
      <c r="I883" s="166"/>
      <c r="J883" s="166"/>
      <c r="K883" s="166"/>
      <c r="L883" s="166"/>
    </row>
    <row r="884" ht="13.65" customHeight="1">
      <c r="A884" s="166"/>
      <c r="B884" s="166"/>
      <c r="C884" s="166"/>
      <c r="D884" s="166"/>
      <c r="E884" s="166"/>
      <c r="F884" s="166"/>
      <c r="G884" s="166"/>
      <c r="H884" s="166"/>
      <c r="I884" s="166"/>
      <c r="J884" s="166"/>
      <c r="K884" s="166"/>
      <c r="L884" s="166"/>
    </row>
    <row r="885" ht="13.65" customHeight="1">
      <c r="A885" s="166"/>
      <c r="B885" s="166"/>
      <c r="C885" s="166"/>
      <c r="D885" s="166"/>
      <c r="E885" s="166"/>
      <c r="F885" s="166"/>
      <c r="G885" s="166"/>
      <c r="H885" s="166"/>
      <c r="I885" s="166"/>
      <c r="J885" s="166"/>
      <c r="K885" s="166"/>
      <c r="L885" s="166"/>
    </row>
    <row r="886" ht="13.65" customHeight="1">
      <c r="A886" s="166"/>
      <c r="B886" s="166"/>
      <c r="C886" s="166"/>
      <c r="D886" s="166"/>
      <c r="E886" s="166"/>
      <c r="F886" s="166"/>
      <c r="G886" s="166"/>
      <c r="H886" s="166"/>
      <c r="I886" s="166"/>
      <c r="J886" s="166"/>
      <c r="K886" s="166"/>
      <c r="L886" s="166"/>
    </row>
    <row r="887" ht="13.65" customHeight="1">
      <c r="A887" s="166"/>
      <c r="B887" s="166"/>
      <c r="C887" s="166"/>
      <c r="D887" s="166"/>
      <c r="E887" s="166"/>
      <c r="F887" s="166"/>
      <c r="G887" s="166"/>
      <c r="H887" s="166"/>
      <c r="I887" s="166"/>
      <c r="J887" s="166"/>
      <c r="K887" s="166"/>
      <c r="L887" s="166"/>
    </row>
    <row r="888" ht="13.65" customHeight="1">
      <c r="A888" s="166"/>
      <c r="B888" s="166"/>
      <c r="C888" s="166"/>
      <c r="D888" s="166"/>
      <c r="E888" s="166"/>
      <c r="F888" s="166"/>
      <c r="G888" s="166"/>
      <c r="H888" s="166"/>
      <c r="I888" s="166"/>
      <c r="J888" s="166"/>
      <c r="K888" s="166"/>
      <c r="L888" s="166"/>
    </row>
    <row r="889" ht="13.65" customHeight="1">
      <c r="A889" s="166"/>
      <c r="B889" s="166"/>
      <c r="C889" s="166"/>
      <c r="D889" s="166"/>
      <c r="E889" s="166"/>
      <c r="F889" s="166"/>
      <c r="G889" s="166"/>
      <c r="H889" s="166"/>
      <c r="I889" s="166"/>
      <c r="J889" s="166"/>
      <c r="K889" s="166"/>
      <c r="L889" s="166"/>
    </row>
    <row r="890" ht="13.65" customHeight="1">
      <c r="A890" s="166"/>
      <c r="B890" s="166"/>
      <c r="C890" s="166"/>
      <c r="D890" s="166"/>
      <c r="E890" s="166"/>
      <c r="F890" s="166"/>
      <c r="G890" s="166"/>
      <c r="H890" s="166"/>
      <c r="I890" s="166"/>
      <c r="J890" s="166"/>
      <c r="K890" s="166"/>
      <c r="L890" s="166"/>
    </row>
    <row r="891" ht="13.65" customHeight="1">
      <c r="A891" s="166"/>
      <c r="B891" s="166"/>
      <c r="C891" s="166"/>
      <c r="D891" s="166"/>
      <c r="E891" s="166"/>
      <c r="F891" s="166"/>
      <c r="G891" s="166"/>
      <c r="H891" s="166"/>
      <c r="I891" s="166"/>
      <c r="J891" s="166"/>
      <c r="K891" s="166"/>
      <c r="L891" s="166"/>
    </row>
    <row r="892" ht="13.65" customHeight="1">
      <c r="A892" s="166"/>
      <c r="B892" s="166"/>
      <c r="C892" s="166"/>
      <c r="D892" s="166"/>
      <c r="E892" s="166"/>
      <c r="F892" s="166"/>
      <c r="G892" s="166"/>
      <c r="H892" s="166"/>
      <c r="I892" s="166"/>
      <c r="J892" s="166"/>
      <c r="K892" s="166"/>
      <c r="L892" s="166"/>
    </row>
    <row r="893" ht="13.65" customHeight="1">
      <c r="A893" s="166"/>
      <c r="B893" s="166"/>
      <c r="C893" s="166"/>
      <c r="D893" s="166"/>
      <c r="E893" s="166"/>
      <c r="F893" s="166"/>
      <c r="G893" s="166"/>
      <c r="H893" s="166"/>
      <c r="I893" s="166"/>
      <c r="J893" s="166"/>
      <c r="K893" s="166"/>
      <c r="L893" s="166"/>
    </row>
    <row r="894" ht="13.65" customHeight="1">
      <c r="A894" s="166"/>
      <c r="B894" s="166"/>
      <c r="C894" s="166"/>
      <c r="D894" s="166"/>
      <c r="E894" s="166"/>
      <c r="F894" s="166"/>
      <c r="G894" s="166"/>
      <c r="H894" s="166"/>
      <c r="I894" s="166"/>
      <c r="J894" s="166"/>
      <c r="K894" s="166"/>
      <c r="L894" s="166"/>
    </row>
    <row r="895" ht="13.65" customHeight="1">
      <c r="A895" s="166"/>
      <c r="B895" s="166"/>
      <c r="C895" s="166"/>
      <c r="D895" s="166"/>
      <c r="E895" s="166"/>
      <c r="F895" s="166"/>
      <c r="G895" s="166"/>
      <c r="H895" s="166"/>
      <c r="I895" s="166"/>
      <c r="J895" s="166"/>
      <c r="K895" s="166"/>
      <c r="L895" s="166"/>
    </row>
    <row r="896" ht="13.65" customHeight="1">
      <c r="A896" s="166"/>
      <c r="B896" s="166"/>
      <c r="C896" s="166"/>
      <c r="D896" s="166"/>
      <c r="E896" s="166"/>
      <c r="F896" s="166"/>
      <c r="G896" s="166"/>
      <c r="H896" s="166"/>
      <c r="I896" s="166"/>
      <c r="J896" s="166"/>
      <c r="K896" s="166"/>
      <c r="L896" s="166"/>
    </row>
    <row r="897" ht="13.65" customHeight="1">
      <c r="A897" s="166"/>
      <c r="B897" s="166"/>
      <c r="C897" s="166"/>
      <c r="D897" s="166"/>
      <c r="E897" s="166"/>
      <c r="F897" s="166"/>
      <c r="G897" s="166"/>
      <c r="H897" s="166"/>
      <c r="I897" s="166"/>
      <c r="J897" s="166"/>
      <c r="K897" s="166"/>
      <c r="L897" s="166"/>
    </row>
    <row r="898" ht="13.65" customHeight="1">
      <c r="A898" s="166"/>
      <c r="B898" s="166"/>
      <c r="C898" s="166"/>
      <c r="D898" s="166"/>
      <c r="E898" s="166"/>
      <c r="F898" s="166"/>
      <c r="G898" s="166"/>
      <c r="H898" s="166"/>
      <c r="I898" s="166"/>
      <c r="J898" s="166"/>
      <c r="K898" s="166"/>
      <c r="L898" s="166"/>
    </row>
    <row r="899" ht="13.65" customHeight="1">
      <c r="A899" s="166"/>
      <c r="B899" s="166"/>
      <c r="C899" s="166"/>
      <c r="D899" s="166"/>
      <c r="E899" s="166"/>
      <c r="F899" s="166"/>
      <c r="G899" s="166"/>
      <c r="H899" s="166"/>
      <c r="I899" s="166"/>
      <c r="J899" s="166"/>
      <c r="K899" s="166"/>
      <c r="L899" s="166"/>
    </row>
    <row r="900" ht="13.65" customHeight="1">
      <c r="A900" s="166"/>
      <c r="B900" s="166"/>
      <c r="C900" s="166"/>
      <c r="D900" s="166"/>
      <c r="E900" s="166"/>
      <c r="F900" s="166"/>
      <c r="G900" s="166"/>
      <c r="H900" s="166"/>
      <c r="I900" s="166"/>
      <c r="J900" s="166"/>
      <c r="K900" s="166"/>
      <c r="L900" s="166"/>
    </row>
  </sheetData>
  <mergeCells count="11">
    <mergeCell ref="A145:E145"/>
    <mergeCell ref="A131:E131"/>
    <mergeCell ref="A132:E132"/>
    <mergeCell ref="A133:E133"/>
    <mergeCell ref="A1:E1"/>
    <mergeCell ref="A143:E143"/>
    <mergeCell ref="A144:E144"/>
    <mergeCell ref="A127:E127"/>
    <mergeCell ref="A128:E128"/>
    <mergeCell ref="A114:E114"/>
    <mergeCell ref="A115:E115"/>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E897"/>
  <sheetViews>
    <sheetView workbookViewId="0" showGridLines="0" defaultGridColor="1"/>
  </sheetViews>
  <sheetFormatPr defaultColWidth="9.16667" defaultRowHeight="13.8" customHeight="1" outlineLevelRow="0" outlineLevelCol="0"/>
  <cols>
    <col min="1" max="5" width="9.17188" style="209" customWidth="1"/>
    <col min="6" max="256" width="9.17188" style="209" customWidth="1"/>
  </cols>
  <sheetData>
    <row r="1" ht="13.65" customHeight="1">
      <c r="A1" s="184">
        <v>3068</v>
      </c>
      <c r="B1" s="210"/>
      <c r="C1" s="166"/>
      <c r="D1" s="166"/>
      <c r="E1" s="166"/>
    </row>
    <row r="2" ht="13.65" customHeight="1">
      <c r="A2" s="155">
        <v>5747</v>
      </c>
      <c r="B2" s="210"/>
      <c r="C2" s="166"/>
      <c r="D2" s="166"/>
      <c r="E2" s="166"/>
    </row>
    <row r="3" ht="13.65" customHeight="1">
      <c r="A3" s="155">
        <v>8442</v>
      </c>
      <c r="B3" s="210"/>
      <c r="C3" s="166"/>
      <c r="D3" s="166"/>
      <c r="E3" s="166"/>
    </row>
    <row r="4" ht="13.65" customHeight="1">
      <c r="A4" s="155">
        <v>9415</v>
      </c>
      <c r="B4" s="210"/>
      <c r="C4" s="166"/>
      <c r="D4" s="166"/>
      <c r="E4" s="166"/>
    </row>
    <row r="5" ht="13.65" customHeight="1">
      <c r="A5" s="155">
        <v>15501</v>
      </c>
      <c r="B5" s="210"/>
      <c r="C5" s="166"/>
      <c r="D5" s="166"/>
      <c r="E5" s="166"/>
    </row>
    <row r="6" ht="13.65" customHeight="1">
      <c r="A6" s="155">
        <v>16182</v>
      </c>
      <c r="B6" s="210"/>
      <c r="C6" s="166"/>
      <c r="D6" s="166"/>
      <c r="E6" s="166"/>
    </row>
    <row r="7" ht="13.65" customHeight="1">
      <c r="A7" s="155">
        <v>714</v>
      </c>
      <c r="B7" s="210"/>
      <c r="C7" s="166"/>
      <c r="D7" s="166"/>
      <c r="E7" s="166"/>
    </row>
    <row r="8" ht="13.65" customHeight="1">
      <c r="A8" s="155">
        <v>1437</v>
      </c>
      <c r="B8" s="210"/>
      <c r="C8" s="166"/>
      <c r="D8" s="166"/>
      <c r="E8" s="166"/>
    </row>
    <row r="9" ht="13.65" customHeight="1">
      <c r="A9" s="155">
        <v>2925</v>
      </c>
      <c r="B9" s="210"/>
      <c r="C9" s="166"/>
      <c r="D9" s="166"/>
      <c r="E9" s="166"/>
    </row>
    <row r="10" ht="13.65" customHeight="1">
      <c r="A10" s="155">
        <v>3465</v>
      </c>
      <c r="B10" s="210"/>
      <c r="C10" s="166"/>
      <c r="D10" s="166"/>
      <c r="E10" s="166"/>
    </row>
    <row r="11" ht="13.65" customHeight="1">
      <c r="A11" s="155">
        <v>3729</v>
      </c>
      <c r="B11" s="210"/>
      <c r="C11" s="166"/>
      <c r="D11" s="166"/>
      <c r="E11" s="166"/>
    </row>
    <row r="12" ht="13.65" customHeight="1">
      <c r="A12" s="155">
        <v>3411</v>
      </c>
      <c r="B12" s="210"/>
      <c r="C12" s="166"/>
      <c r="D12" s="166"/>
      <c r="E12" s="166"/>
    </row>
    <row r="13" ht="13.65" customHeight="1">
      <c r="A13" s="155">
        <v>4547</v>
      </c>
      <c r="B13" s="210"/>
      <c r="C13" s="166"/>
      <c r="D13" s="166"/>
      <c r="E13" s="166"/>
    </row>
    <row r="14" ht="13.65" customHeight="1">
      <c r="A14" s="155">
        <v>12115</v>
      </c>
      <c r="B14" s="210"/>
      <c r="C14" s="166"/>
      <c r="D14" s="166"/>
      <c r="E14" s="166"/>
    </row>
    <row r="15" ht="13.65" customHeight="1">
      <c r="A15" s="155">
        <v>15676</v>
      </c>
      <c r="B15" s="210"/>
      <c r="C15" s="166"/>
      <c r="D15" s="166"/>
      <c r="E15" s="166"/>
    </row>
    <row r="16" ht="13.65" customHeight="1">
      <c r="A16" s="155">
        <v>7350</v>
      </c>
      <c r="B16" s="210"/>
      <c r="C16" s="166"/>
      <c r="D16" s="166"/>
      <c r="E16" s="166"/>
    </row>
    <row r="17" ht="13.65" customHeight="1">
      <c r="A17" s="155">
        <v>9107</v>
      </c>
      <c r="B17" s="210"/>
      <c r="C17" s="166"/>
      <c r="D17" s="166"/>
      <c r="E17" s="166"/>
    </row>
    <row r="18" ht="13.65" customHeight="1">
      <c r="A18" s="155">
        <v>10057</v>
      </c>
      <c r="B18" s="210"/>
      <c r="C18" s="166"/>
      <c r="D18" s="166"/>
      <c r="E18" s="166"/>
    </row>
    <row r="19" ht="13.65" customHeight="1">
      <c r="A19" s="155">
        <v>15390</v>
      </c>
      <c r="B19" s="210"/>
      <c r="C19" s="166"/>
      <c r="D19" s="166"/>
      <c r="E19" s="166"/>
    </row>
    <row r="20" ht="13.65" customHeight="1">
      <c r="A20" s="155">
        <v>2878</v>
      </c>
      <c r="B20" s="210"/>
      <c r="C20" s="166"/>
      <c r="D20" s="166"/>
      <c r="E20" s="166"/>
    </row>
    <row r="21" ht="13.65" customHeight="1">
      <c r="A21" s="155">
        <v>3246</v>
      </c>
      <c r="B21" s="210"/>
      <c r="C21" s="166"/>
      <c r="D21" s="166"/>
      <c r="E21" s="166"/>
    </row>
    <row r="22" ht="13.65" customHeight="1">
      <c r="A22" s="155">
        <v>3854</v>
      </c>
      <c r="B22" s="210"/>
      <c r="C22" s="166"/>
      <c r="D22" s="166"/>
      <c r="E22" s="166"/>
    </row>
    <row r="23" ht="13.65" customHeight="1">
      <c r="A23" s="155">
        <v>9007</v>
      </c>
      <c r="B23" s="210"/>
      <c r="C23" s="166"/>
      <c r="D23" s="166"/>
      <c r="E23" s="166"/>
    </row>
    <row r="24" ht="13.65" customHeight="1">
      <c r="A24" s="155">
        <v>9347</v>
      </c>
      <c r="B24" s="210"/>
      <c r="C24" s="166"/>
      <c r="D24" s="166"/>
      <c r="E24" s="166"/>
    </row>
    <row r="25" ht="13.65" customHeight="1">
      <c r="A25" s="155">
        <v>3528</v>
      </c>
      <c r="B25" s="210"/>
      <c r="C25" s="166"/>
      <c r="D25" s="166"/>
      <c r="E25" s="166"/>
    </row>
    <row r="26" ht="13.65" customHeight="1">
      <c r="A26" s="155">
        <v>5301</v>
      </c>
      <c r="B26" s="210"/>
      <c r="C26" s="166"/>
      <c r="D26" s="166"/>
      <c r="E26" s="166"/>
    </row>
    <row r="27" ht="13.65" customHeight="1">
      <c r="A27" s="155">
        <v>6746</v>
      </c>
      <c r="B27" s="210"/>
      <c r="C27" s="166"/>
      <c r="D27" s="166"/>
      <c r="E27" s="166"/>
    </row>
    <row r="28" ht="13.65" customHeight="1">
      <c r="A28" s="155">
        <v>13425</v>
      </c>
      <c r="B28" s="210"/>
      <c r="C28" s="166"/>
      <c r="D28" s="166"/>
      <c r="E28" s="166"/>
    </row>
    <row r="29" ht="13.65" customHeight="1">
      <c r="A29" s="155">
        <v>14822</v>
      </c>
      <c r="B29" s="210"/>
      <c r="C29" s="166"/>
      <c r="D29" s="166"/>
      <c r="E29" s="166"/>
    </row>
    <row r="30" ht="13.65" customHeight="1">
      <c r="A30" s="155">
        <v>2436</v>
      </c>
      <c r="B30" s="210"/>
      <c r="C30" s="166"/>
      <c r="D30" s="166"/>
      <c r="E30" s="166"/>
    </row>
    <row r="31" ht="13.65" customHeight="1">
      <c r="A31" s="155">
        <v>3634</v>
      </c>
      <c r="B31" s="210"/>
      <c r="C31" s="166"/>
      <c r="D31" s="166"/>
      <c r="E31" s="166"/>
    </row>
    <row r="32" ht="13.65" customHeight="1">
      <c r="A32" s="155">
        <v>5935</v>
      </c>
      <c r="B32" s="210"/>
      <c r="C32" s="166"/>
      <c r="D32" s="166"/>
      <c r="E32" s="166"/>
    </row>
    <row r="33" ht="13.65" customHeight="1">
      <c r="A33" s="155">
        <v>9623</v>
      </c>
      <c r="B33" s="210"/>
      <c r="C33" s="166"/>
      <c r="D33" s="166"/>
      <c r="E33" s="166"/>
    </row>
    <row r="34" ht="13.65" customHeight="1">
      <c r="A34" s="155">
        <v>1724</v>
      </c>
      <c r="B34" s="210"/>
      <c r="C34" s="166"/>
      <c r="D34" s="166"/>
      <c r="E34" s="166"/>
    </row>
    <row r="35" ht="13.65" customHeight="1">
      <c r="A35" s="155">
        <v>1905</v>
      </c>
      <c r="B35" s="210"/>
      <c r="C35" s="166"/>
      <c r="D35" s="166"/>
      <c r="E35" s="166"/>
    </row>
    <row r="36" ht="13.65" customHeight="1">
      <c r="A36" s="155">
        <v>6357</v>
      </c>
      <c r="B36" s="210"/>
      <c r="C36" s="166"/>
      <c r="D36" s="166"/>
      <c r="E36" s="166"/>
    </row>
    <row r="37" ht="13.65" customHeight="1">
      <c r="A37" s="155">
        <v>6870</v>
      </c>
      <c r="B37" s="210"/>
      <c r="C37" s="166"/>
      <c r="D37" s="166"/>
      <c r="E37" s="166"/>
    </row>
    <row r="38" ht="13.65" customHeight="1">
      <c r="A38" s="155">
        <v>8615</v>
      </c>
      <c r="B38" s="210"/>
      <c r="C38" s="166"/>
      <c r="D38" s="166"/>
      <c r="E38" s="166"/>
    </row>
    <row r="39" ht="13.65" customHeight="1">
      <c r="A39" s="155">
        <v>8703</v>
      </c>
      <c r="B39" s="210"/>
      <c r="C39" s="166"/>
      <c r="D39" s="166"/>
      <c r="E39" s="166"/>
    </row>
    <row r="40" ht="13.65" customHeight="1">
      <c r="A40" s="155">
        <v>4222</v>
      </c>
      <c r="B40" s="210"/>
      <c r="C40" s="166"/>
      <c r="D40" s="166"/>
      <c r="E40" s="166"/>
    </row>
    <row r="41" ht="13.65" customHeight="1">
      <c r="A41" s="155">
        <v>7226</v>
      </c>
      <c r="B41" s="210"/>
      <c r="C41" s="166"/>
      <c r="D41" s="166"/>
      <c r="E41" s="166"/>
    </row>
    <row r="42" ht="13.65" customHeight="1">
      <c r="A42" s="155">
        <v>9384</v>
      </c>
      <c r="B42" s="210"/>
      <c r="C42" s="166"/>
      <c r="D42" s="166"/>
      <c r="E42" s="166"/>
    </row>
    <row r="43" ht="13.65" customHeight="1">
      <c r="A43" s="155">
        <v>15892</v>
      </c>
      <c r="B43" s="210"/>
      <c r="C43" s="166"/>
      <c r="D43" s="166"/>
      <c r="E43" s="166"/>
    </row>
    <row r="44" ht="13.65" customHeight="1">
      <c r="A44" s="155">
        <v>3923</v>
      </c>
      <c r="B44" s="210"/>
      <c r="C44" s="166"/>
      <c r="D44" s="166"/>
      <c r="E44" s="166"/>
    </row>
    <row r="45" ht="13.65" customHeight="1">
      <c r="A45" s="155">
        <v>4508</v>
      </c>
      <c r="B45" s="210"/>
      <c r="C45" s="166"/>
      <c r="D45" s="166"/>
      <c r="E45" s="166"/>
    </row>
    <row r="46" ht="13.65" customHeight="1">
      <c r="A46" s="155">
        <v>4663</v>
      </c>
      <c r="B46" s="210"/>
      <c r="C46" s="166"/>
      <c r="D46" s="166"/>
      <c r="E46" s="166"/>
    </row>
    <row r="47" ht="13.65" customHeight="1">
      <c r="A47" s="155">
        <v>8546</v>
      </c>
      <c r="B47" s="210"/>
      <c r="C47" s="166"/>
      <c r="D47" s="166"/>
      <c r="E47" s="166"/>
    </row>
    <row r="48" ht="13.65" customHeight="1">
      <c r="A48" s="155">
        <v>12686</v>
      </c>
      <c r="B48" s="210"/>
      <c r="C48" s="166"/>
      <c r="D48" s="166"/>
      <c r="E48" s="166"/>
    </row>
    <row r="49" ht="13.65" customHeight="1">
      <c r="A49" s="155">
        <v>2409</v>
      </c>
      <c r="B49" s="210"/>
      <c r="C49" s="166"/>
      <c r="D49" s="166"/>
      <c r="E49" s="166"/>
    </row>
    <row r="50" ht="13.65" customHeight="1">
      <c r="A50" s="155">
        <v>3091</v>
      </c>
      <c r="B50" s="210"/>
      <c r="C50" s="166"/>
      <c r="D50" s="166"/>
      <c r="E50" s="166"/>
    </row>
    <row r="51" ht="13.65" customHeight="1">
      <c r="A51" s="155">
        <v>6369</v>
      </c>
      <c r="B51" s="210"/>
      <c r="C51" s="166"/>
      <c r="D51" s="166"/>
      <c r="E51" s="166"/>
    </row>
    <row r="52" ht="13.65" customHeight="1">
      <c r="A52" s="155">
        <v>9933</v>
      </c>
      <c r="B52" s="210"/>
      <c r="C52" s="166"/>
      <c r="D52" s="166"/>
      <c r="E52" s="166"/>
    </row>
    <row r="53" ht="13.65" customHeight="1">
      <c r="A53" s="155">
        <v>13349</v>
      </c>
      <c r="B53" s="210"/>
      <c r="C53" s="166"/>
      <c r="D53" s="166"/>
      <c r="E53" s="166"/>
    </row>
    <row r="54" ht="13.65" customHeight="1">
      <c r="A54" s="155">
        <v>2732</v>
      </c>
      <c r="B54" s="210"/>
      <c r="C54" s="166"/>
      <c r="D54" s="166"/>
      <c r="E54" s="166"/>
    </row>
    <row r="55" ht="13.65" customHeight="1">
      <c r="A55" s="155">
        <v>9769</v>
      </c>
      <c r="B55" s="210"/>
      <c r="C55" s="166"/>
      <c r="D55" s="166"/>
      <c r="E55" s="166"/>
    </row>
    <row r="56" ht="13.65" customHeight="1">
      <c r="A56" s="155">
        <v>9973</v>
      </c>
      <c r="B56" s="210"/>
      <c r="C56" s="166"/>
      <c r="D56" s="166"/>
      <c r="E56" s="166"/>
    </row>
    <row r="57" ht="13.65" customHeight="1">
      <c r="A57" s="155">
        <v>10645</v>
      </c>
      <c r="B57" s="210"/>
      <c r="C57" s="166"/>
      <c r="D57" s="166"/>
      <c r="E57" s="166"/>
    </row>
    <row r="58" ht="13.65" customHeight="1">
      <c r="A58" s="155">
        <v>11814</v>
      </c>
      <c r="B58" s="210"/>
      <c r="C58" s="166"/>
      <c r="D58" s="166"/>
      <c r="E58" s="166"/>
    </row>
    <row r="59" ht="13.65" customHeight="1">
      <c r="A59" s="155">
        <v>12989</v>
      </c>
      <c r="B59" s="210"/>
      <c r="C59" s="166"/>
      <c r="D59" s="166"/>
      <c r="E59" s="166"/>
    </row>
    <row r="60" ht="13.65" customHeight="1">
      <c r="A60" s="155">
        <v>1819</v>
      </c>
      <c r="B60" s="210"/>
      <c r="C60" s="166"/>
      <c r="D60" s="166"/>
      <c r="E60" s="166"/>
    </row>
    <row r="61" ht="13.65" customHeight="1">
      <c r="A61" s="155">
        <v>3061</v>
      </c>
      <c r="B61" s="210"/>
      <c r="C61" s="166"/>
      <c r="D61" s="166"/>
      <c r="E61" s="166"/>
    </row>
    <row r="62" ht="13.65" customHeight="1">
      <c r="A62" s="155">
        <v>10176</v>
      </c>
      <c r="B62" s="210"/>
      <c r="C62" s="166"/>
      <c r="D62" s="166"/>
      <c r="E62" s="166"/>
    </row>
    <row r="63" ht="13.65" customHeight="1">
      <c r="A63" s="155">
        <v>12245</v>
      </c>
      <c r="B63" s="210"/>
      <c r="C63" s="166"/>
      <c r="D63" s="166"/>
      <c r="E63" s="166"/>
    </row>
    <row r="64" ht="13.65" customHeight="1">
      <c r="A64" s="155">
        <v>12529</v>
      </c>
      <c r="B64" s="210"/>
      <c r="C64" s="166"/>
      <c r="D64" s="166"/>
      <c r="E64" s="166"/>
    </row>
    <row r="65" ht="13.65" customHeight="1">
      <c r="A65" s="155">
        <v>9240</v>
      </c>
      <c r="B65" s="210"/>
      <c r="C65" s="166"/>
      <c r="D65" s="166"/>
      <c r="E65" s="166"/>
    </row>
    <row r="66" ht="13.65" customHeight="1">
      <c r="A66" s="155">
        <v>12072</v>
      </c>
      <c r="B66" s="210"/>
      <c r="C66" s="166"/>
      <c r="D66" s="166"/>
      <c r="E66" s="166"/>
    </row>
    <row r="67" ht="13.65" customHeight="1">
      <c r="A67" s="155">
        <v>12906</v>
      </c>
      <c r="B67" s="210"/>
      <c r="C67" s="166"/>
      <c r="D67" s="166"/>
      <c r="E67" s="166"/>
    </row>
    <row r="68" ht="13.65" customHeight="1">
      <c r="A68" s="155">
        <v>14614</v>
      </c>
      <c r="B68" s="210"/>
      <c r="C68" s="166"/>
      <c r="D68" s="166"/>
      <c r="E68" s="166"/>
    </row>
    <row r="69" ht="13.65" customHeight="1">
      <c r="A69" s="155">
        <v>15133</v>
      </c>
      <c r="B69" s="210"/>
      <c r="C69" s="166"/>
      <c r="D69" s="166"/>
      <c r="E69" s="166"/>
    </row>
    <row r="70" ht="13.65" customHeight="1">
      <c r="A70" s="155">
        <v>17205</v>
      </c>
      <c r="B70" s="210"/>
      <c r="C70" s="166"/>
      <c r="D70" s="166"/>
      <c r="E70" s="166"/>
    </row>
    <row r="71" ht="13.65" customHeight="1">
      <c r="A71" s="155">
        <v>3054</v>
      </c>
      <c r="B71" s="210"/>
      <c r="C71" s="166"/>
      <c r="D71" s="166"/>
      <c r="E71" s="166"/>
    </row>
    <row r="72" ht="13.65" customHeight="1">
      <c r="A72" s="155">
        <v>3150</v>
      </c>
      <c r="B72" s="210"/>
      <c r="C72" s="166"/>
      <c r="D72" s="166"/>
      <c r="E72" s="166"/>
    </row>
    <row r="73" ht="13.65" customHeight="1">
      <c r="A73" s="155">
        <v>8840</v>
      </c>
      <c r="B73" s="210"/>
      <c r="C73" s="166"/>
      <c r="D73" s="166"/>
      <c r="E73" s="166"/>
    </row>
    <row r="74" ht="13.65" customHeight="1">
      <c r="A74" s="155">
        <v>8898</v>
      </c>
      <c r="B74" s="210"/>
      <c r="C74" s="166"/>
      <c r="D74" s="166"/>
      <c r="E74" s="166"/>
    </row>
    <row r="75" ht="13.65" customHeight="1">
      <c r="A75" s="155">
        <v>9000</v>
      </c>
      <c r="B75" s="210"/>
      <c r="C75" s="166"/>
      <c r="D75" s="166"/>
      <c r="E75" s="166"/>
    </row>
    <row r="76" ht="13.65" customHeight="1">
      <c r="A76" s="155">
        <v>1317</v>
      </c>
      <c r="B76" s="210"/>
      <c r="C76" s="166"/>
      <c r="D76" s="166"/>
      <c r="E76" s="166"/>
    </row>
    <row r="77" ht="13.65" customHeight="1">
      <c r="A77" s="155">
        <v>7722</v>
      </c>
      <c r="B77" s="210"/>
      <c r="C77" s="166"/>
      <c r="D77" s="166"/>
      <c r="E77" s="166"/>
    </row>
    <row r="78" ht="13.65" customHeight="1">
      <c r="A78" s="155">
        <v>9338</v>
      </c>
      <c r="B78" s="210"/>
      <c r="C78" s="166"/>
      <c r="D78" s="166"/>
      <c r="E78" s="166"/>
    </row>
    <row r="79" ht="13.65" customHeight="1">
      <c r="A79" s="155">
        <v>10612</v>
      </c>
      <c r="B79" s="210"/>
      <c r="C79" s="166"/>
      <c r="D79" s="166"/>
      <c r="E79" s="166"/>
    </row>
    <row r="80" ht="13.65" customHeight="1">
      <c r="A80" s="155">
        <v>16362</v>
      </c>
      <c r="B80" s="210"/>
      <c r="C80" s="166"/>
      <c r="D80" s="166"/>
      <c r="E80" s="166"/>
    </row>
    <row r="81" ht="13.65" customHeight="1">
      <c r="A81" s="155">
        <v>5013</v>
      </c>
      <c r="B81" s="210"/>
      <c r="C81" s="166"/>
      <c r="D81" s="166"/>
      <c r="E81" s="166"/>
    </row>
    <row r="82" ht="13.65" customHeight="1">
      <c r="A82" s="155">
        <v>8616</v>
      </c>
      <c r="B82" s="210"/>
      <c r="C82" s="166"/>
      <c r="D82" s="166"/>
      <c r="E82" s="166"/>
    </row>
    <row r="83" ht="13.65" customHeight="1">
      <c r="A83" s="155">
        <v>8779</v>
      </c>
      <c r="B83" s="210"/>
      <c r="C83" s="166"/>
      <c r="D83" s="166"/>
      <c r="E83" s="166"/>
    </row>
    <row r="84" ht="13.65" customHeight="1">
      <c r="A84" s="155">
        <v>8932</v>
      </c>
      <c r="B84" s="210"/>
      <c r="C84" s="166"/>
      <c r="D84" s="166"/>
      <c r="E84" s="166"/>
    </row>
    <row r="85" ht="13.65" customHeight="1">
      <c r="A85" s="155">
        <v>1114</v>
      </c>
      <c r="B85" s="210"/>
      <c r="C85" s="166"/>
      <c r="D85" s="166"/>
      <c r="E85" s="166"/>
    </row>
    <row r="86" ht="13.65" customHeight="1">
      <c r="A86" s="155">
        <v>8743</v>
      </c>
      <c r="B86" s="210"/>
      <c r="C86" s="166"/>
      <c r="D86" s="166"/>
      <c r="E86" s="166"/>
    </row>
    <row r="87" ht="13.65" customHeight="1">
      <c r="A87" s="155">
        <v>8971</v>
      </c>
      <c r="B87" s="210"/>
      <c r="C87" s="166"/>
      <c r="D87" s="166"/>
      <c r="E87" s="166"/>
    </row>
    <row r="88" ht="13.65" customHeight="1">
      <c r="A88" s="155">
        <v>10800</v>
      </c>
      <c r="B88" s="210"/>
      <c r="C88" s="166"/>
      <c r="D88" s="166"/>
      <c r="E88" s="166"/>
    </row>
    <row r="89" ht="13.65" customHeight="1">
      <c r="A89" s="155">
        <v>13397</v>
      </c>
      <c r="B89" s="210"/>
      <c r="C89" s="166"/>
      <c r="D89" s="166"/>
      <c r="E89" s="166"/>
    </row>
    <row r="90" ht="13.65" customHeight="1">
      <c r="A90" s="155">
        <v>13411</v>
      </c>
      <c r="B90" s="210"/>
      <c r="C90" s="166"/>
      <c r="D90" s="166"/>
      <c r="E90" s="166"/>
    </row>
    <row r="91" ht="13.65" customHeight="1">
      <c r="A91" s="155">
        <v>6170</v>
      </c>
      <c r="B91" s="210"/>
      <c r="C91" s="166"/>
      <c r="D91" s="166"/>
      <c r="E91" s="166"/>
    </row>
    <row r="92" ht="13.65" customHeight="1">
      <c r="A92" s="155">
        <v>7355</v>
      </c>
      <c r="B92" s="210"/>
      <c r="C92" s="166"/>
      <c r="D92" s="166"/>
      <c r="E92" s="166"/>
    </row>
    <row r="93" ht="13.65" customHeight="1">
      <c r="A93" s="155">
        <v>7657</v>
      </c>
      <c r="B93" s="210"/>
      <c r="C93" s="166"/>
      <c r="D93" s="166"/>
      <c r="E93" s="166"/>
    </row>
    <row r="94" ht="13.65" customHeight="1">
      <c r="A94" s="155">
        <v>13819</v>
      </c>
      <c r="B94" s="210"/>
      <c r="C94" s="166"/>
      <c r="D94" s="166"/>
      <c r="E94" s="166"/>
    </row>
    <row r="95" ht="13.65" customHeight="1">
      <c r="A95" s="155">
        <v>4761</v>
      </c>
      <c r="B95" s="210"/>
      <c r="C95" s="166"/>
      <c r="D95" s="166"/>
      <c r="E95" s="166"/>
    </row>
    <row r="96" ht="13.65" customHeight="1">
      <c r="A96" s="155">
        <v>8906</v>
      </c>
      <c r="B96" s="210"/>
      <c r="C96" s="166"/>
      <c r="D96" s="166"/>
      <c r="E96" s="166"/>
    </row>
    <row r="97" ht="13.65" customHeight="1">
      <c r="A97" s="155">
        <v>12060</v>
      </c>
      <c r="B97" s="210"/>
      <c r="C97" s="166"/>
      <c r="D97" s="166"/>
      <c r="E97" s="166"/>
    </row>
    <row r="98" ht="13.65" customHeight="1">
      <c r="A98" s="155">
        <v>12285</v>
      </c>
      <c r="B98" s="210"/>
      <c r="C98" s="166"/>
      <c r="D98" s="166"/>
      <c r="E98" s="166"/>
    </row>
    <row r="99" ht="13.65" customHeight="1">
      <c r="A99" s="155">
        <v>1373</v>
      </c>
      <c r="B99" s="210"/>
      <c r="C99" s="166"/>
      <c r="D99" s="166"/>
      <c r="E99" s="166"/>
    </row>
    <row r="100" ht="13.65" customHeight="1">
      <c r="A100" s="155">
        <v>8371</v>
      </c>
      <c r="B100" s="210"/>
      <c r="C100" s="166"/>
      <c r="D100" s="166"/>
      <c r="E100" s="166"/>
    </row>
    <row r="101" ht="13.65" customHeight="1">
      <c r="A101" s="155">
        <v>12179</v>
      </c>
      <c r="B101" s="210"/>
      <c r="C101" s="166"/>
      <c r="D101" s="166"/>
      <c r="E101" s="166"/>
    </row>
    <row r="102" ht="13.65" customHeight="1">
      <c r="A102" s="155">
        <v>15615</v>
      </c>
      <c r="B102" s="210"/>
      <c r="C102" s="166"/>
      <c r="D102" s="166"/>
      <c r="E102" s="166"/>
    </row>
    <row r="103" ht="13.65" customHeight="1">
      <c r="A103" s="155">
        <v>2952</v>
      </c>
      <c r="B103" s="210"/>
      <c r="C103" s="166"/>
      <c r="D103" s="166"/>
      <c r="E103" s="166"/>
    </row>
    <row r="104" ht="13.65" customHeight="1">
      <c r="A104" s="155">
        <v>4874</v>
      </c>
      <c r="B104" s="210"/>
      <c r="C104" s="166"/>
      <c r="D104" s="166"/>
      <c r="E104" s="166"/>
    </row>
    <row r="105" ht="13.65" customHeight="1">
      <c r="A105" s="155">
        <v>5627</v>
      </c>
      <c r="B105" s="210"/>
      <c r="C105" s="166"/>
      <c r="D105" s="166"/>
      <c r="E105" s="166"/>
    </row>
    <row r="106" ht="13.65" customHeight="1">
      <c r="A106" s="155">
        <v>10178</v>
      </c>
      <c r="B106" s="210"/>
      <c r="C106" s="166"/>
      <c r="D106" s="166"/>
      <c r="E106" s="166"/>
    </row>
    <row r="107" ht="13.65" customHeight="1">
      <c r="A107" s="155">
        <v>10911</v>
      </c>
      <c r="B107" s="210"/>
      <c r="C107" s="166"/>
      <c r="D107" s="166"/>
      <c r="E107" s="166"/>
    </row>
    <row r="108" ht="13.65" customHeight="1">
      <c r="A108" s="155">
        <v>11060</v>
      </c>
      <c r="B108" s="210"/>
      <c r="C108" s="166"/>
      <c r="D108" s="166"/>
      <c r="E108" s="166"/>
    </row>
    <row r="109" ht="13.65" customHeight="1">
      <c r="A109" s="155">
        <v>1087</v>
      </c>
      <c r="B109" s="210"/>
      <c r="C109" s="166"/>
      <c r="D109" s="166"/>
      <c r="E109" s="166"/>
    </row>
    <row r="110" ht="13.65" customHeight="1">
      <c r="A110" s="155">
        <v>1099</v>
      </c>
      <c r="B110" s="210"/>
      <c r="C110" s="166"/>
      <c r="D110" s="166"/>
      <c r="E110" s="166"/>
    </row>
    <row r="111" ht="13.65" customHeight="1">
      <c r="A111" s="155">
        <v>5352</v>
      </c>
      <c r="B111" s="210"/>
      <c r="C111" s="166"/>
      <c r="D111" s="166"/>
      <c r="E111" s="166"/>
    </row>
    <row r="112" ht="13.65" customHeight="1">
      <c r="A112" s="155">
        <v>10606</v>
      </c>
      <c r="B112" s="210"/>
      <c r="C112" s="166"/>
      <c r="D112" s="166"/>
      <c r="E112" s="166"/>
    </row>
    <row r="113" ht="13.65" customHeight="1">
      <c r="A113" s="155">
        <v>11061</v>
      </c>
      <c r="B113" s="210"/>
      <c r="C113" s="166"/>
      <c r="D113" s="166"/>
      <c r="E113" s="166"/>
    </row>
    <row r="114" ht="13.65" customHeight="1">
      <c r="A114" s="155">
        <v>970</v>
      </c>
      <c r="B114" s="210"/>
      <c r="C114" s="166"/>
      <c r="D114" s="166"/>
      <c r="E114" s="166"/>
    </row>
    <row r="115" ht="13.65" customHeight="1">
      <c r="A115" s="155">
        <v>2875</v>
      </c>
      <c r="B115" s="210"/>
      <c r="C115" s="166"/>
      <c r="D115" s="166"/>
      <c r="E115" s="166"/>
    </row>
    <row r="116" ht="13.65" customHeight="1">
      <c r="A116" s="155">
        <v>9219</v>
      </c>
      <c r="B116" s="210"/>
      <c r="C116" s="166"/>
      <c r="D116" s="166"/>
      <c r="E116" s="166"/>
    </row>
    <row r="117" ht="13.65" customHeight="1">
      <c r="A117" s="155">
        <v>10744</v>
      </c>
      <c r="B117" s="210"/>
      <c r="C117" s="166"/>
      <c r="D117" s="166"/>
      <c r="E117" s="166"/>
    </row>
    <row r="118" ht="13.65" customHeight="1">
      <c r="A118" s="155">
        <v>12068</v>
      </c>
      <c r="B118" s="210"/>
      <c r="C118" s="166"/>
      <c r="D118" s="166"/>
      <c r="E118" s="166"/>
    </row>
    <row r="119" ht="13.65" customHeight="1">
      <c r="A119" s="155">
        <v>2657</v>
      </c>
      <c r="B119" s="210"/>
      <c r="C119" s="166"/>
      <c r="D119" s="166"/>
      <c r="E119" s="166"/>
    </row>
    <row r="120" ht="13.65" customHeight="1">
      <c r="A120" s="155">
        <v>3796</v>
      </c>
      <c r="B120" s="210"/>
      <c r="C120" s="166"/>
      <c r="D120" s="166"/>
      <c r="E120" s="166"/>
    </row>
    <row r="121" ht="13.65" customHeight="1">
      <c r="A121" s="155">
        <v>6389</v>
      </c>
      <c r="B121" s="210"/>
      <c r="C121" s="166"/>
      <c r="D121" s="166"/>
      <c r="E121" s="166"/>
    </row>
    <row r="122" ht="13.65" customHeight="1">
      <c r="A122" s="155">
        <v>8147</v>
      </c>
      <c r="B122" s="210"/>
      <c r="C122" s="166"/>
      <c r="D122" s="166"/>
      <c r="E122" s="166"/>
    </row>
    <row r="123" ht="13.65" customHeight="1">
      <c r="A123" s="155">
        <v>8342</v>
      </c>
      <c r="B123" s="210"/>
      <c r="C123" s="166"/>
      <c r="D123" s="166"/>
      <c r="E123" s="166"/>
    </row>
    <row r="124" ht="13.65" customHeight="1">
      <c r="A124" s="155">
        <v>1514</v>
      </c>
      <c r="B124" s="210"/>
      <c r="C124" s="166"/>
      <c r="D124" s="166"/>
      <c r="E124" s="166"/>
    </row>
    <row r="125" ht="13.65" customHeight="1">
      <c r="A125" s="155">
        <v>1817</v>
      </c>
      <c r="B125" s="210"/>
      <c r="C125" s="166"/>
      <c r="D125" s="166"/>
      <c r="E125" s="166"/>
    </row>
    <row r="126" ht="13.65" customHeight="1">
      <c r="A126" s="155">
        <v>6753</v>
      </c>
      <c r="B126" s="210"/>
      <c r="C126" s="166"/>
      <c r="D126" s="166"/>
      <c r="E126" s="166"/>
    </row>
    <row r="127" ht="13.65" customHeight="1">
      <c r="A127" s="155">
        <v>11857</v>
      </c>
      <c r="B127" s="210"/>
      <c r="C127" s="166"/>
      <c r="D127" s="166"/>
      <c r="E127" s="166"/>
    </row>
    <row r="128" ht="13.65" customHeight="1">
      <c r="A128" s="155">
        <v>13145</v>
      </c>
      <c r="B128" s="210"/>
      <c r="C128" s="166"/>
      <c r="D128" s="166"/>
      <c r="E128" s="166"/>
    </row>
    <row r="129" ht="13.65" customHeight="1">
      <c r="A129" s="155">
        <v>1998</v>
      </c>
      <c r="B129" s="210"/>
      <c r="C129" s="166"/>
      <c r="D129" s="166"/>
      <c r="E129" s="166"/>
    </row>
    <row r="130" ht="13.65" customHeight="1">
      <c r="A130" s="155">
        <v>2150</v>
      </c>
      <c r="B130" s="210"/>
      <c r="C130" s="166"/>
      <c r="D130" s="166"/>
      <c r="E130" s="166"/>
    </row>
    <row r="131" ht="13.65" customHeight="1">
      <c r="A131" s="155">
        <v>7856</v>
      </c>
      <c r="B131" s="210"/>
      <c r="C131" s="166"/>
      <c r="D131" s="166"/>
      <c r="E131" s="166"/>
    </row>
    <row r="132" ht="13.65" customHeight="1">
      <c r="A132" s="155">
        <v>8030</v>
      </c>
      <c r="B132" s="210"/>
      <c r="C132" s="166"/>
      <c r="D132" s="166"/>
      <c r="E132" s="166"/>
    </row>
    <row r="133" ht="13.65" customHeight="1">
      <c r="A133" s="155">
        <v>8878</v>
      </c>
      <c r="B133" s="210"/>
      <c r="C133" s="166"/>
      <c r="D133" s="166"/>
      <c r="E133" s="166"/>
    </row>
    <row r="134" ht="13.65" customHeight="1">
      <c r="A134" s="155">
        <v>969</v>
      </c>
      <c r="B134" s="210"/>
      <c r="C134" s="166"/>
      <c r="D134" s="166"/>
      <c r="E134" s="166"/>
    </row>
    <row r="135" ht="13.65" customHeight="1">
      <c r="A135" s="155">
        <v>3298</v>
      </c>
      <c r="B135" s="210"/>
      <c r="C135" s="166"/>
      <c r="D135" s="166"/>
      <c r="E135" s="166"/>
    </row>
    <row r="136" ht="13.65" customHeight="1">
      <c r="A136" s="155">
        <v>3331</v>
      </c>
      <c r="B136" s="210"/>
      <c r="C136" s="166"/>
      <c r="D136" s="166"/>
      <c r="E136" s="166"/>
    </row>
    <row r="137" ht="13.65" customHeight="1">
      <c r="A137" s="155">
        <v>3743</v>
      </c>
      <c r="B137" s="210"/>
      <c r="C137" s="166"/>
      <c r="D137" s="166"/>
      <c r="E137" s="166"/>
    </row>
    <row r="138" ht="13.65" customHeight="1">
      <c r="A138" s="155">
        <v>9692</v>
      </c>
      <c r="B138" s="210"/>
      <c r="C138" s="166"/>
      <c r="D138" s="166"/>
      <c r="E138" s="166"/>
    </row>
    <row r="139" ht="13.65" customHeight="1">
      <c r="A139" s="155">
        <v>10613</v>
      </c>
      <c r="B139" s="210"/>
      <c r="C139" s="166"/>
      <c r="D139" s="166"/>
      <c r="E139" s="166"/>
    </row>
    <row r="140" ht="13.65" customHeight="1">
      <c r="A140" s="155">
        <v>13632</v>
      </c>
      <c r="B140" s="210"/>
      <c r="C140" s="166"/>
      <c r="D140" s="166"/>
      <c r="E140" s="166"/>
    </row>
    <row r="141" ht="13.65" customHeight="1">
      <c r="A141" s="155">
        <v>2807</v>
      </c>
      <c r="B141" s="210"/>
      <c r="C141" s="166"/>
      <c r="D141" s="166"/>
      <c r="E141" s="166"/>
    </row>
    <row r="142" ht="13.65" customHeight="1">
      <c r="A142" s="155">
        <v>4085</v>
      </c>
      <c r="B142" s="210"/>
      <c r="C142" s="166"/>
      <c r="D142" s="166"/>
      <c r="E142" s="166"/>
    </row>
    <row r="143" ht="13.65" customHeight="1">
      <c r="A143" s="155">
        <v>6326</v>
      </c>
      <c r="B143" s="210"/>
      <c r="C143" s="166"/>
      <c r="D143" s="166"/>
      <c r="E143" s="166"/>
    </row>
    <row r="144" ht="13.65" customHeight="1">
      <c r="A144" s="155">
        <v>10080</v>
      </c>
      <c r="B144" s="210"/>
      <c r="C144" s="166"/>
      <c r="D144" s="166"/>
      <c r="E144" s="166"/>
    </row>
    <row r="145" ht="13.65" customHeight="1">
      <c r="A145" s="155">
        <v>4030</v>
      </c>
      <c r="B145" s="210"/>
      <c r="C145" s="166"/>
      <c r="D145" s="166"/>
      <c r="E145" s="166"/>
    </row>
    <row r="146" ht="13.65" customHeight="1">
      <c r="A146" s="155">
        <v>5530</v>
      </c>
      <c r="B146" s="210"/>
      <c r="C146" s="166"/>
      <c r="D146" s="166"/>
      <c r="E146" s="166"/>
    </row>
    <row r="147" ht="13.65" customHeight="1">
      <c r="A147" s="155">
        <v>8601</v>
      </c>
      <c r="B147" s="210"/>
      <c r="C147" s="166"/>
      <c r="D147" s="166"/>
      <c r="E147" s="166"/>
    </row>
    <row r="148" ht="13.65" customHeight="1">
      <c r="A148" s="155">
        <v>9247</v>
      </c>
      <c r="B148" s="210"/>
      <c r="C148" s="166"/>
      <c r="D148" s="166"/>
      <c r="E148" s="166"/>
    </row>
    <row r="149" ht="13.65" customHeight="1">
      <c r="A149" s="155">
        <v>10455</v>
      </c>
      <c r="B149" s="210"/>
      <c r="C149" s="166"/>
      <c r="D149" s="166"/>
      <c r="E149" s="166"/>
    </row>
    <row r="150" ht="13.65" customHeight="1">
      <c r="A150" s="155">
        <v>15064</v>
      </c>
      <c r="B150" s="210"/>
      <c r="C150" s="166"/>
      <c r="D150" s="166"/>
      <c r="E150" s="166"/>
    </row>
    <row r="151" ht="13.65" customHeight="1">
      <c r="A151" s="155">
        <v>1420</v>
      </c>
      <c r="B151" s="210"/>
      <c r="C151" s="166"/>
      <c r="D151" s="166"/>
      <c r="E151" s="166"/>
    </row>
    <row r="152" ht="13.65" customHeight="1">
      <c r="A152" s="155">
        <v>1710</v>
      </c>
      <c r="B152" s="210"/>
      <c r="C152" s="166"/>
      <c r="D152" s="166"/>
      <c r="E152" s="166"/>
    </row>
    <row r="153" ht="13.65" customHeight="1">
      <c r="A153" s="155">
        <v>4309</v>
      </c>
      <c r="B153" s="210"/>
      <c r="C153" s="166"/>
      <c r="D153" s="166"/>
      <c r="E153" s="166"/>
    </row>
    <row r="154" ht="13.65" customHeight="1">
      <c r="A154" s="155">
        <v>6211</v>
      </c>
      <c r="B154" s="210"/>
      <c r="C154" s="166"/>
      <c r="D154" s="166"/>
      <c r="E154" s="166"/>
    </row>
    <row r="155" ht="13.65" customHeight="1">
      <c r="A155" s="155">
        <v>6873</v>
      </c>
      <c r="B155" s="210"/>
      <c r="C155" s="166"/>
      <c r="D155" s="166"/>
      <c r="E155" s="166"/>
    </row>
    <row r="156" ht="13.65" customHeight="1">
      <c r="A156" s="155">
        <v>7084</v>
      </c>
      <c r="B156" s="210"/>
      <c r="C156" s="166"/>
      <c r="D156" s="166"/>
      <c r="E156" s="166"/>
    </row>
    <row r="157" ht="13.65" customHeight="1">
      <c r="A157" s="155">
        <v>1208</v>
      </c>
      <c r="B157" s="210"/>
      <c r="C157" s="166"/>
      <c r="D157" s="166"/>
      <c r="E157" s="166"/>
    </row>
    <row r="158" ht="13.65" customHeight="1">
      <c r="A158" s="155">
        <v>4676</v>
      </c>
      <c r="B158" s="210"/>
      <c r="C158" s="166"/>
      <c r="D158" s="166"/>
      <c r="E158" s="166"/>
    </row>
    <row r="159" ht="13.65" customHeight="1">
      <c r="A159" s="155">
        <v>5111</v>
      </c>
      <c r="B159" s="210"/>
      <c r="C159" s="166"/>
      <c r="D159" s="166"/>
      <c r="E159" s="166"/>
    </row>
    <row r="160" ht="13.65" customHeight="1">
      <c r="A160" s="155">
        <v>7050</v>
      </c>
      <c r="B160" s="210"/>
      <c r="C160" s="166"/>
      <c r="D160" s="166"/>
      <c r="E160" s="166"/>
    </row>
    <row r="161" ht="13.65" customHeight="1">
      <c r="A161" s="155">
        <v>12997</v>
      </c>
      <c r="B161" s="210"/>
      <c r="C161" s="166"/>
      <c r="D161" s="166"/>
      <c r="E161" s="166"/>
    </row>
    <row r="162" ht="13.65" customHeight="1">
      <c r="A162" s="155">
        <v>1425</v>
      </c>
      <c r="B162" s="210"/>
      <c r="C162" s="166"/>
      <c r="D162" s="166"/>
      <c r="E162" s="166"/>
    </row>
    <row r="163" ht="13.65" customHeight="1">
      <c r="A163" s="155">
        <v>3425</v>
      </c>
      <c r="B163" s="210"/>
      <c r="C163" s="166"/>
      <c r="D163" s="166"/>
      <c r="E163" s="166"/>
    </row>
    <row r="164" ht="13.65" customHeight="1">
      <c r="A164" s="155">
        <v>10902</v>
      </c>
      <c r="B164" s="210"/>
      <c r="C164" s="166"/>
      <c r="D164" s="166"/>
      <c r="E164" s="166"/>
    </row>
    <row r="165" ht="13.65" customHeight="1">
      <c r="A165" s="155">
        <v>11096</v>
      </c>
      <c r="B165" s="210"/>
      <c r="C165" s="166"/>
      <c r="D165" s="166"/>
      <c r="E165" s="166"/>
    </row>
    <row r="166" ht="13.65" customHeight="1">
      <c r="A166" s="155">
        <v>11792</v>
      </c>
      <c r="B166" s="210"/>
      <c r="C166" s="166"/>
      <c r="D166" s="166"/>
      <c r="E166" s="166"/>
    </row>
    <row r="167" ht="13.65" customHeight="1">
      <c r="A167" s="155">
        <v>1276</v>
      </c>
      <c r="B167" s="210"/>
      <c r="C167" s="166"/>
      <c r="D167" s="166"/>
      <c r="E167" s="166"/>
    </row>
    <row r="168" ht="13.65" customHeight="1">
      <c r="A168" s="155">
        <v>2398</v>
      </c>
      <c r="B168" s="210"/>
      <c r="C168" s="166"/>
      <c r="D168" s="166"/>
      <c r="E168" s="166"/>
    </row>
    <row r="169" ht="13.65" customHeight="1">
      <c r="A169" s="155">
        <v>3356</v>
      </c>
      <c r="B169" s="210"/>
      <c r="C169" s="166"/>
      <c r="D169" s="166"/>
      <c r="E169" s="166"/>
    </row>
    <row r="170" ht="13.65" customHeight="1">
      <c r="A170" s="155">
        <v>4927</v>
      </c>
      <c r="B170" s="210"/>
      <c r="C170" s="166"/>
      <c r="D170" s="166"/>
      <c r="E170" s="166"/>
    </row>
    <row r="171" ht="13.65" customHeight="1">
      <c r="A171" s="155">
        <v>10185</v>
      </c>
      <c r="B171" s="210"/>
      <c r="C171" s="166"/>
      <c r="D171" s="166"/>
      <c r="E171" s="166"/>
    </row>
    <row r="172" ht="13.65" customHeight="1">
      <c r="A172" s="155">
        <v>10349</v>
      </c>
      <c r="B172" s="210"/>
      <c r="C172" s="166"/>
      <c r="D172" s="166"/>
      <c r="E172" s="166"/>
    </row>
    <row r="173" ht="13.65" customHeight="1">
      <c r="A173" s="155">
        <v>3870</v>
      </c>
      <c r="B173" s="210"/>
      <c r="C173" s="166"/>
      <c r="D173" s="166"/>
      <c r="E173" s="166"/>
    </row>
    <row r="174" ht="13.65" customHeight="1">
      <c r="A174" s="155">
        <v>2281</v>
      </c>
      <c r="B174" s="210"/>
      <c r="C174" s="166"/>
      <c r="D174" s="166"/>
      <c r="E174" s="166"/>
    </row>
    <row r="175" ht="13.65" customHeight="1">
      <c r="A175" s="155">
        <v>2913</v>
      </c>
      <c r="B175" s="210"/>
      <c r="C175" s="166"/>
      <c r="D175" s="166"/>
      <c r="E175" s="166"/>
    </row>
    <row r="176" ht="13.65" customHeight="1">
      <c r="A176" s="155">
        <v>3872</v>
      </c>
      <c r="B176" s="210"/>
      <c r="C176" s="166"/>
      <c r="D176" s="166"/>
      <c r="E176" s="166"/>
    </row>
    <row r="177" ht="13.65" customHeight="1">
      <c r="A177" s="155">
        <v>5166</v>
      </c>
      <c r="B177" s="210"/>
      <c r="C177" s="166"/>
      <c r="D177" s="166"/>
      <c r="E177" s="166"/>
    </row>
    <row r="178" ht="13.65" customHeight="1">
      <c r="A178" s="155">
        <v>11212</v>
      </c>
      <c r="B178" s="210"/>
      <c r="C178" s="166"/>
      <c r="D178" s="166"/>
      <c r="E178" s="166"/>
    </row>
    <row r="179" ht="13.65" customHeight="1">
      <c r="A179" s="155">
        <v>16849</v>
      </c>
      <c r="B179" s="210"/>
      <c r="C179" s="166"/>
      <c r="D179" s="166"/>
      <c r="E179" s="166"/>
    </row>
    <row r="180" ht="13.65" customHeight="1">
      <c r="A180" s="155">
        <v>6057</v>
      </c>
      <c r="B180" s="210"/>
      <c r="C180" s="166"/>
      <c r="D180" s="166"/>
      <c r="E180" s="166"/>
    </row>
    <row r="181" ht="13.65" customHeight="1">
      <c r="A181" s="155">
        <v>7557</v>
      </c>
      <c r="B181" s="210"/>
      <c r="C181" s="166"/>
      <c r="D181" s="166"/>
      <c r="E181" s="166"/>
    </row>
    <row r="182" ht="13.65" customHeight="1">
      <c r="A182" s="155">
        <v>8901</v>
      </c>
      <c r="B182" s="210"/>
      <c r="C182" s="166"/>
      <c r="D182" s="166"/>
      <c r="E182" s="166"/>
    </row>
    <row r="183" ht="13.65" customHeight="1">
      <c r="A183" s="155">
        <v>14542</v>
      </c>
      <c r="B183" s="210"/>
      <c r="C183" s="166"/>
      <c r="D183" s="166"/>
      <c r="E183" s="166"/>
    </row>
    <row r="184" ht="13.65" customHeight="1">
      <c r="A184" s="155">
        <v>1897</v>
      </c>
      <c r="B184" s="210"/>
      <c r="C184" s="166"/>
      <c r="D184" s="166"/>
      <c r="E184" s="166"/>
    </row>
    <row r="185" ht="13.65" customHeight="1">
      <c r="A185" s="155">
        <v>3470</v>
      </c>
      <c r="B185" s="210"/>
      <c r="C185" s="166"/>
      <c r="D185" s="166"/>
      <c r="E185" s="166"/>
    </row>
    <row r="186" ht="13.65" customHeight="1">
      <c r="A186" s="155">
        <v>4683</v>
      </c>
      <c r="B186" s="210"/>
      <c r="C186" s="166"/>
      <c r="D186" s="166"/>
      <c r="E186" s="166"/>
    </row>
    <row r="187" ht="13.65" customHeight="1">
      <c r="A187" s="155">
        <v>7411</v>
      </c>
      <c r="B187" s="210"/>
      <c r="C187" s="166"/>
      <c r="D187" s="166"/>
      <c r="E187" s="166"/>
    </row>
    <row r="188" ht="13.65" customHeight="1">
      <c r="A188" s="155">
        <v>12163</v>
      </c>
      <c r="B188" s="210"/>
      <c r="C188" s="166"/>
      <c r="D188" s="166"/>
      <c r="E188" s="166"/>
    </row>
    <row r="189" ht="13.65" customHeight="1">
      <c r="A189" s="155">
        <v>1286</v>
      </c>
      <c r="B189" s="210"/>
      <c r="C189" s="166"/>
      <c r="D189" s="166"/>
      <c r="E189" s="166"/>
    </row>
    <row r="190" ht="13.65" customHeight="1">
      <c r="A190" s="155">
        <v>3202</v>
      </c>
      <c r="B190" s="210"/>
      <c r="C190" s="166"/>
      <c r="D190" s="166"/>
      <c r="E190" s="166"/>
    </row>
    <row r="191" ht="13.65" customHeight="1">
      <c r="A191" s="155">
        <v>5345</v>
      </c>
      <c r="B191" s="210"/>
      <c r="C191" s="166"/>
      <c r="D191" s="166"/>
      <c r="E191" s="166"/>
    </row>
    <row r="192" ht="13.65" customHeight="1">
      <c r="A192" s="155">
        <v>6958</v>
      </c>
      <c r="B192" s="210"/>
      <c r="C192" s="166"/>
      <c r="D192" s="166"/>
      <c r="E192" s="166"/>
    </row>
    <row r="193" ht="13.65" customHeight="1">
      <c r="A193" s="155">
        <v>7568</v>
      </c>
      <c r="B193" s="210"/>
      <c r="C193" s="166"/>
      <c r="D193" s="166"/>
      <c r="E193" s="166"/>
    </row>
    <row r="194" ht="13.65" customHeight="1">
      <c r="A194" s="155">
        <v>7275</v>
      </c>
      <c r="B194" s="210"/>
      <c r="C194" s="166"/>
      <c r="D194" s="166"/>
      <c r="E194" s="166"/>
    </row>
    <row r="195" ht="13.65" customHeight="1">
      <c r="A195" s="155">
        <v>8770</v>
      </c>
      <c r="B195" s="210"/>
      <c r="C195" s="166"/>
      <c r="D195" s="166"/>
      <c r="E195" s="166"/>
    </row>
    <row r="196" ht="13.65" customHeight="1">
      <c r="A196" s="155">
        <v>8843</v>
      </c>
      <c r="B196" s="210"/>
      <c r="C196" s="166"/>
      <c r="D196" s="166"/>
      <c r="E196" s="166"/>
    </row>
    <row r="197" ht="13.65" customHeight="1">
      <c r="A197" s="155">
        <v>10293</v>
      </c>
      <c r="B197" s="210"/>
      <c r="C197" s="166"/>
      <c r="D197" s="166"/>
      <c r="E197" s="166"/>
    </row>
    <row r="198" ht="13.65" customHeight="1">
      <c r="A198" s="155">
        <v>10721</v>
      </c>
      <c r="B198" s="210"/>
      <c r="C198" s="166"/>
      <c r="D198" s="166"/>
      <c r="E198" s="166"/>
    </row>
    <row r="199" ht="13.65" customHeight="1">
      <c r="A199" s="155">
        <v>1173</v>
      </c>
      <c r="B199" s="210"/>
      <c r="C199" s="166"/>
      <c r="D199" s="166"/>
      <c r="E199" s="166"/>
    </row>
    <row r="200" ht="13.65" customHeight="1">
      <c r="A200" s="155">
        <v>3409</v>
      </c>
      <c r="B200" s="210"/>
      <c r="C200" s="166"/>
      <c r="D200" s="166"/>
      <c r="E200" s="166"/>
    </row>
    <row r="201" ht="13.65" customHeight="1">
      <c r="A201" s="155">
        <v>3496</v>
      </c>
      <c r="B201" s="210"/>
      <c r="C201" s="166"/>
      <c r="D201" s="166"/>
      <c r="E201" s="166"/>
    </row>
    <row r="202" ht="13.65" customHeight="1">
      <c r="A202" s="155">
        <v>3621</v>
      </c>
      <c r="B202" s="210"/>
      <c r="C202" s="166"/>
      <c r="D202" s="166"/>
      <c r="E202" s="166"/>
    </row>
    <row r="203" ht="13.65" customHeight="1">
      <c r="A203" s="155">
        <v>4023</v>
      </c>
      <c r="B203" s="210"/>
      <c r="C203" s="166"/>
      <c r="D203" s="166"/>
      <c r="E203" s="166"/>
    </row>
    <row r="204" ht="13.65" customHeight="1">
      <c r="A204" s="155">
        <v>11270</v>
      </c>
      <c r="B204" s="210"/>
      <c r="C204" s="166"/>
      <c r="D204" s="166"/>
      <c r="E204" s="166"/>
    </row>
    <row r="205" ht="13.65" customHeight="1">
      <c r="A205" s="155">
        <v>1745</v>
      </c>
      <c r="B205" s="210"/>
      <c r="C205" s="166"/>
      <c r="D205" s="166"/>
      <c r="E205" s="166"/>
    </row>
    <row r="206" ht="13.65" customHeight="1">
      <c r="A206" s="155">
        <v>3662</v>
      </c>
      <c r="B206" s="210"/>
      <c r="C206" s="166"/>
      <c r="D206" s="166"/>
      <c r="E206" s="166"/>
    </row>
    <row r="207" ht="13.65" customHeight="1">
      <c r="A207" s="155">
        <v>5532</v>
      </c>
      <c r="B207" s="210"/>
      <c r="C207" s="166"/>
      <c r="D207" s="166"/>
      <c r="E207" s="166"/>
    </row>
    <row r="208" ht="13.65" customHeight="1">
      <c r="A208" s="155">
        <v>9935</v>
      </c>
      <c r="B208" s="210"/>
      <c r="C208" s="166"/>
      <c r="D208" s="166"/>
      <c r="E208" s="166"/>
    </row>
    <row r="209" ht="13.65" customHeight="1">
      <c r="A209" s="155">
        <v>10428</v>
      </c>
      <c r="B209" s="210"/>
      <c r="C209" s="166"/>
      <c r="D209" s="166"/>
      <c r="E209" s="166"/>
    </row>
    <row r="210" ht="13.65" customHeight="1">
      <c r="A210" s="155">
        <v>1988</v>
      </c>
      <c r="B210" s="210"/>
      <c r="C210" s="166"/>
      <c r="D210" s="166"/>
      <c r="E210" s="166"/>
    </row>
    <row r="211" ht="13.65" customHeight="1">
      <c r="A211" s="155">
        <v>2982</v>
      </c>
      <c r="B211" s="210"/>
      <c r="C211" s="166"/>
      <c r="D211" s="166"/>
      <c r="E211" s="166"/>
    </row>
    <row r="212" ht="13.65" customHeight="1">
      <c r="A212" s="155">
        <v>5084</v>
      </c>
      <c r="B212" s="210"/>
      <c r="C212" s="166"/>
      <c r="D212" s="166"/>
      <c r="E212" s="166"/>
    </row>
    <row r="213" ht="13.65" customHeight="1">
      <c r="A213" s="155">
        <v>6496</v>
      </c>
      <c r="B213" s="210"/>
      <c r="C213" s="166"/>
      <c r="D213" s="166"/>
      <c r="E213" s="166"/>
    </row>
    <row r="214" ht="13.65" customHeight="1">
      <c r="A214" s="155">
        <v>8583</v>
      </c>
      <c r="B214" s="210"/>
      <c r="C214" s="166"/>
      <c r="D214" s="166"/>
      <c r="E214" s="166"/>
    </row>
    <row r="215" ht="13.65" customHeight="1">
      <c r="A215" s="155">
        <v>9436</v>
      </c>
      <c r="B215" s="210"/>
      <c r="C215" s="166"/>
      <c r="D215" s="166"/>
      <c r="E215" s="166"/>
    </row>
    <row r="216" ht="13.65" customHeight="1">
      <c r="A216" s="155">
        <v>9912</v>
      </c>
      <c r="B216" s="210"/>
      <c r="C216" s="166"/>
      <c r="D216" s="166"/>
      <c r="E216" s="166"/>
    </row>
    <row r="217" ht="13.65" customHeight="1">
      <c r="A217" s="155">
        <v>10717</v>
      </c>
      <c r="B217" s="210"/>
      <c r="C217" s="166"/>
      <c r="D217" s="166"/>
      <c r="E217" s="166"/>
    </row>
    <row r="218" ht="13.65" customHeight="1">
      <c r="A218" s="155">
        <v>15477</v>
      </c>
      <c r="B218" s="210"/>
      <c r="C218" s="166"/>
      <c r="D218" s="166"/>
      <c r="E218" s="166"/>
    </row>
    <row r="219" ht="13.65" customHeight="1">
      <c r="A219" s="155">
        <v>3055</v>
      </c>
      <c r="B219" s="210"/>
      <c r="C219" s="166"/>
      <c r="D219" s="166"/>
      <c r="E219" s="166"/>
    </row>
    <row r="220" ht="13.65" customHeight="1">
      <c r="A220" s="155">
        <v>4791</v>
      </c>
      <c r="B220" s="210"/>
      <c r="C220" s="166"/>
      <c r="D220" s="166"/>
      <c r="E220" s="166"/>
    </row>
    <row r="221" ht="13.65" customHeight="1">
      <c r="A221" s="155">
        <v>4906</v>
      </c>
      <c r="B221" s="210"/>
      <c r="C221" s="166"/>
      <c r="D221" s="166"/>
      <c r="E221" s="166"/>
    </row>
    <row r="222" ht="13.65" customHeight="1">
      <c r="A222" s="155">
        <v>5499</v>
      </c>
      <c r="B222" s="210"/>
      <c r="C222" s="166"/>
      <c r="D222" s="166"/>
      <c r="E222" s="166"/>
    </row>
    <row r="223" ht="13.65" customHeight="1">
      <c r="A223" s="155">
        <v>6959</v>
      </c>
      <c r="B223" s="210"/>
      <c r="C223" s="166"/>
      <c r="D223" s="166"/>
      <c r="E223" s="166"/>
    </row>
    <row r="224" ht="13.65" customHeight="1">
      <c r="A224" s="155">
        <v>11491</v>
      </c>
      <c r="B224" s="210"/>
      <c r="C224" s="166"/>
      <c r="D224" s="166"/>
      <c r="E224" s="166"/>
    </row>
    <row r="225" ht="13.65" customHeight="1">
      <c r="A225" s="155">
        <v>1754</v>
      </c>
      <c r="B225" s="210"/>
      <c r="C225" s="166"/>
      <c r="D225" s="166"/>
      <c r="E225" s="166"/>
    </row>
    <row r="226" ht="13.65" customHeight="1">
      <c r="A226" s="155">
        <v>2504</v>
      </c>
      <c r="B226" s="210"/>
      <c r="C226" s="166"/>
      <c r="D226" s="166"/>
      <c r="E226" s="166"/>
    </row>
    <row r="227" ht="13.65" customHeight="1">
      <c r="A227" s="155">
        <v>2675</v>
      </c>
      <c r="B227" s="210"/>
      <c r="C227" s="166"/>
      <c r="D227" s="166"/>
      <c r="E227" s="166"/>
    </row>
    <row r="228" ht="13.65" customHeight="1">
      <c r="A228" s="155">
        <v>5048</v>
      </c>
      <c r="B228" s="210"/>
      <c r="C228" s="166"/>
      <c r="D228" s="166"/>
      <c r="E228" s="166"/>
    </row>
    <row r="229" ht="13.65" customHeight="1">
      <c r="A229" s="155">
        <v>10745</v>
      </c>
      <c r="B229" s="210"/>
      <c r="C229" s="166"/>
      <c r="D229" s="166"/>
      <c r="E229" s="166"/>
    </row>
    <row r="230" ht="13.65" customHeight="1">
      <c r="A230" s="155">
        <v>2893</v>
      </c>
      <c r="B230" s="210"/>
      <c r="C230" s="166"/>
      <c r="D230" s="166"/>
      <c r="E230" s="166"/>
    </row>
    <row r="231" ht="13.65" customHeight="1">
      <c r="A231" s="155">
        <v>3353</v>
      </c>
      <c r="B231" s="210"/>
      <c r="C231" s="166"/>
      <c r="D231" s="166"/>
      <c r="E231" s="166"/>
    </row>
    <row r="232" ht="13.65" customHeight="1">
      <c r="A232" s="155">
        <v>3534</v>
      </c>
      <c r="B232" s="210"/>
      <c r="C232" s="166"/>
      <c r="D232" s="166"/>
      <c r="E232" s="166"/>
    </row>
    <row r="233" ht="13.65" customHeight="1">
      <c r="A233" s="155">
        <v>3857</v>
      </c>
      <c r="B233" s="210"/>
      <c r="C233" s="166"/>
      <c r="D233" s="166"/>
      <c r="E233" s="166"/>
    </row>
    <row r="234" ht="13.65" customHeight="1">
      <c r="A234" s="155">
        <v>7033</v>
      </c>
      <c r="B234" s="210"/>
      <c r="C234" s="166"/>
      <c r="D234" s="166"/>
      <c r="E234" s="166"/>
    </row>
    <row r="235" ht="13.65" customHeight="1">
      <c r="A235" s="155">
        <v>3006</v>
      </c>
      <c r="B235" s="210"/>
      <c r="C235" s="166"/>
      <c r="D235" s="166"/>
      <c r="E235" s="166"/>
    </row>
    <row r="236" ht="13.65" customHeight="1">
      <c r="A236" s="155">
        <v>3014</v>
      </c>
      <c r="B236" s="210"/>
      <c r="C236" s="166"/>
      <c r="D236" s="166"/>
      <c r="E236" s="166"/>
    </row>
    <row r="237" ht="13.65" customHeight="1">
      <c r="A237" s="155">
        <v>3048</v>
      </c>
      <c r="B237" s="210"/>
      <c r="C237" s="166"/>
      <c r="D237" s="166"/>
      <c r="E237" s="166"/>
    </row>
    <row r="238" ht="13.65" customHeight="1">
      <c r="A238" s="155">
        <v>5461</v>
      </c>
      <c r="B238" s="210"/>
      <c r="C238" s="166"/>
      <c r="D238" s="166"/>
      <c r="E238" s="166"/>
    </row>
    <row r="239" ht="13.65" customHeight="1">
      <c r="A239" s="155">
        <v>8324</v>
      </c>
      <c r="B239" s="210"/>
      <c r="C239" s="166"/>
      <c r="D239" s="166"/>
      <c r="E239" s="166"/>
    </row>
    <row r="240" ht="13.65" customHeight="1">
      <c r="A240" s="155">
        <v>9281</v>
      </c>
      <c r="B240" s="210"/>
      <c r="C240" s="166"/>
      <c r="D240" s="166"/>
      <c r="E240" s="166"/>
    </row>
    <row r="241" ht="13.65" customHeight="1">
      <c r="A241" s="155">
        <v>11407</v>
      </c>
      <c r="B241" s="210"/>
      <c r="C241" s="166"/>
      <c r="D241" s="166"/>
      <c r="E241" s="166"/>
    </row>
    <row r="242" ht="13.65" customHeight="1">
      <c r="A242" s="155">
        <v>3208</v>
      </c>
      <c r="B242" s="210"/>
      <c r="C242" s="166"/>
      <c r="D242" s="166"/>
      <c r="E242" s="166"/>
    </row>
    <row r="243" ht="13.65" customHeight="1">
      <c r="A243" s="155">
        <v>3622</v>
      </c>
      <c r="B243" s="210"/>
      <c r="C243" s="166"/>
      <c r="D243" s="166"/>
      <c r="E243" s="166"/>
    </row>
    <row r="244" ht="13.65" customHeight="1">
      <c r="A244" s="155">
        <v>4562</v>
      </c>
      <c r="B244" s="210"/>
      <c r="C244" s="166"/>
      <c r="D244" s="166"/>
      <c r="E244" s="166"/>
    </row>
    <row r="245" ht="13.65" customHeight="1">
      <c r="A245" s="155">
        <v>5022</v>
      </c>
      <c r="B245" s="210"/>
      <c r="C245" s="166"/>
      <c r="D245" s="166"/>
      <c r="E245" s="166"/>
    </row>
    <row r="246" ht="13.65" customHeight="1">
      <c r="A246" s="155">
        <v>10269</v>
      </c>
      <c r="B246" s="210"/>
      <c r="C246" s="166"/>
      <c r="D246" s="166"/>
      <c r="E246" s="166"/>
    </row>
    <row r="247" ht="13.65" customHeight="1">
      <c r="A247" s="155">
        <v>13931</v>
      </c>
      <c r="B247" s="210"/>
      <c r="C247" s="166"/>
      <c r="D247" s="166"/>
      <c r="E247" s="166"/>
    </row>
    <row r="248" ht="13.65" customHeight="1">
      <c r="A248" s="155">
        <v>15006</v>
      </c>
      <c r="B248" s="210"/>
      <c r="C248" s="166"/>
      <c r="D248" s="166"/>
      <c r="E248" s="166"/>
    </row>
    <row r="249" ht="13.65" customHeight="1">
      <c r="A249" s="155">
        <v>1207</v>
      </c>
      <c r="B249" s="210"/>
      <c r="C249" s="166"/>
      <c r="D249" s="166"/>
      <c r="E249" s="166"/>
    </row>
    <row r="250" ht="13.65" customHeight="1">
      <c r="A250" s="155">
        <v>5755</v>
      </c>
      <c r="B250" s="210"/>
      <c r="C250" s="166"/>
      <c r="D250" s="166"/>
      <c r="E250" s="166"/>
    </row>
    <row r="251" ht="13.65" customHeight="1">
      <c r="A251" s="155">
        <v>6103</v>
      </c>
      <c r="B251" s="210"/>
      <c r="C251" s="166"/>
      <c r="D251" s="166"/>
      <c r="E251" s="166"/>
    </row>
    <row r="252" ht="13.65" customHeight="1">
      <c r="A252" s="155">
        <v>8805</v>
      </c>
      <c r="B252" s="210"/>
      <c r="C252" s="166"/>
      <c r="D252" s="166"/>
      <c r="E252" s="166"/>
    </row>
    <row r="253" ht="13.65" customHeight="1">
      <c r="A253" s="155">
        <v>8978</v>
      </c>
      <c r="B253" s="210"/>
      <c r="C253" s="166"/>
      <c r="D253" s="166"/>
      <c r="E253" s="166"/>
    </row>
    <row r="254" ht="13.65" customHeight="1">
      <c r="A254" s="155">
        <v>2012</v>
      </c>
      <c r="B254" s="210"/>
      <c r="C254" s="166"/>
      <c r="D254" s="166"/>
      <c r="E254" s="166"/>
    </row>
    <row r="255" ht="13.65" customHeight="1">
      <c r="A255" s="155">
        <v>2855</v>
      </c>
      <c r="B255" s="210"/>
      <c r="C255" s="166"/>
      <c r="D255" s="166"/>
      <c r="E255" s="166"/>
    </row>
    <row r="256" ht="13.65" customHeight="1">
      <c r="A256" s="155">
        <v>3012</v>
      </c>
      <c r="B256" s="210"/>
      <c r="C256" s="166"/>
      <c r="D256" s="166"/>
      <c r="E256" s="166"/>
    </row>
    <row r="257" ht="13.65" customHeight="1">
      <c r="A257" s="155">
        <v>3475</v>
      </c>
      <c r="B257" s="210"/>
      <c r="C257" s="166"/>
      <c r="D257" s="166"/>
      <c r="E257" s="166"/>
    </row>
    <row r="258" ht="13.65" customHeight="1">
      <c r="A258" s="155">
        <v>4787</v>
      </c>
      <c r="B258" s="210"/>
      <c r="C258" s="166"/>
      <c r="D258" s="166"/>
      <c r="E258" s="166"/>
    </row>
    <row r="259" ht="13.65" customHeight="1">
      <c r="A259" s="155">
        <v>9110</v>
      </c>
      <c r="B259" s="210"/>
      <c r="C259" s="166"/>
      <c r="D259" s="166"/>
      <c r="E259" s="166"/>
    </row>
    <row r="260" ht="13.65" customHeight="1">
      <c r="A260" s="155">
        <v>3015</v>
      </c>
      <c r="B260" s="210"/>
      <c r="C260" s="166"/>
      <c r="D260" s="166"/>
      <c r="E260" s="166"/>
    </row>
    <row r="261" ht="13.65" customHeight="1">
      <c r="A261" s="155">
        <v>8058</v>
      </c>
      <c r="B261" s="210"/>
      <c r="C261" s="166"/>
      <c r="D261" s="166"/>
      <c r="E261" s="166"/>
    </row>
    <row r="262" ht="13.65" customHeight="1">
      <c r="A262" s="155">
        <v>8322</v>
      </c>
      <c r="B262" s="210"/>
      <c r="C262" s="166"/>
      <c r="D262" s="166"/>
      <c r="E262" s="166"/>
    </row>
    <row r="263" ht="13.65" customHeight="1">
      <c r="A263" s="155">
        <v>8323</v>
      </c>
      <c r="B263" s="210"/>
      <c r="C263" s="166"/>
      <c r="D263" s="166"/>
      <c r="E263" s="166"/>
    </row>
    <row r="264" ht="13.65" customHeight="1">
      <c r="A264" s="155">
        <v>11576</v>
      </c>
      <c r="B264" s="210"/>
      <c r="C264" s="166"/>
      <c r="D264" s="166"/>
      <c r="E264" s="166"/>
    </row>
    <row r="265" ht="13.65" customHeight="1">
      <c r="A265" s="155">
        <v>9753</v>
      </c>
      <c r="B265" s="210"/>
      <c r="C265" s="166"/>
      <c r="D265" s="166"/>
      <c r="E265" s="166"/>
    </row>
    <row r="266" ht="13.65" customHeight="1">
      <c r="A266" s="155">
        <v>12103</v>
      </c>
      <c r="B266" s="210"/>
      <c r="C266" s="166"/>
      <c r="D266" s="166"/>
      <c r="E266" s="166"/>
    </row>
    <row r="267" ht="13.65" customHeight="1">
      <c r="A267" s="155">
        <v>13296</v>
      </c>
      <c r="B267" s="210"/>
      <c r="C267" s="166"/>
      <c r="D267" s="166"/>
      <c r="E267" s="166"/>
    </row>
    <row r="268" ht="13.65" customHeight="1">
      <c r="A268" s="155">
        <v>14657</v>
      </c>
      <c r="B268" s="210"/>
      <c r="C268" s="166"/>
      <c r="D268" s="166"/>
      <c r="E268" s="166"/>
    </row>
    <row r="269" ht="13.65" customHeight="1">
      <c r="A269" s="155">
        <v>15228</v>
      </c>
      <c r="B269" s="210"/>
      <c r="C269" s="166"/>
      <c r="D269" s="166"/>
      <c r="E269" s="166"/>
    </row>
    <row r="270" ht="13.65" customHeight="1">
      <c r="A270" s="155">
        <v>15731</v>
      </c>
      <c r="B270" s="210"/>
      <c r="C270" s="166"/>
      <c r="D270" s="166"/>
      <c r="E270" s="166"/>
    </row>
    <row r="271" ht="13.65" customHeight="1">
      <c r="A271" s="155">
        <v>1217</v>
      </c>
      <c r="B271" s="210"/>
      <c r="C271" s="166"/>
      <c r="D271" s="166"/>
      <c r="E271" s="166"/>
    </row>
    <row r="272" ht="13.65" customHeight="1">
      <c r="A272" s="155">
        <v>2395</v>
      </c>
      <c r="B272" s="210"/>
      <c r="C272" s="166"/>
      <c r="D272" s="166"/>
      <c r="E272" s="166"/>
    </row>
    <row r="273" ht="13.65" customHeight="1">
      <c r="A273" s="155">
        <v>3088</v>
      </c>
      <c r="B273" s="210"/>
      <c r="C273" s="166"/>
      <c r="D273" s="166"/>
      <c r="E273" s="166"/>
    </row>
    <row r="274" ht="13.65" customHeight="1">
      <c r="A274" s="155">
        <v>9217</v>
      </c>
      <c r="B274" s="210"/>
      <c r="C274" s="166"/>
      <c r="D274" s="166"/>
      <c r="E274" s="166"/>
    </row>
    <row r="275" ht="13.65" customHeight="1">
      <c r="A275" s="155">
        <v>9294</v>
      </c>
      <c r="B275" s="210"/>
      <c r="C275" s="166"/>
      <c r="D275" s="166"/>
      <c r="E275" s="166"/>
    </row>
    <row r="276" ht="13.65" customHeight="1">
      <c r="A276" s="155">
        <v>9418</v>
      </c>
      <c r="B276" s="210"/>
      <c r="C276" s="166"/>
      <c r="D276" s="166"/>
      <c r="E276" s="166"/>
    </row>
    <row r="277" ht="13.65" customHeight="1">
      <c r="A277" s="155">
        <v>1357</v>
      </c>
      <c r="B277" s="210"/>
      <c r="C277" s="166"/>
      <c r="D277" s="166"/>
      <c r="E277" s="166"/>
    </row>
    <row r="278" ht="13.65" customHeight="1">
      <c r="A278" s="155">
        <v>4156</v>
      </c>
      <c r="B278" s="210"/>
      <c r="C278" s="166"/>
      <c r="D278" s="166"/>
      <c r="E278" s="166"/>
    </row>
    <row r="279" ht="13.65" customHeight="1">
      <c r="A279" s="155">
        <v>4818</v>
      </c>
      <c r="B279" s="210"/>
      <c r="C279" s="166"/>
      <c r="D279" s="166"/>
      <c r="E279" s="166"/>
    </row>
    <row r="280" ht="13.65" customHeight="1">
      <c r="A280" s="155">
        <v>8438</v>
      </c>
      <c r="B280" s="210"/>
      <c r="C280" s="166"/>
      <c r="D280" s="166"/>
      <c r="E280" s="166"/>
    </row>
    <row r="281" ht="13.65" customHeight="1">
      <c r="A281" s="155">
        <v>12061</v>
      </c>
      <c r="B281" s="210"/>
      <c r="C281" s="166"/>
      <c r="D281" s="166"/>
      <c r="E281" s="166"/>
    </row>
    <row r="282" ht="13.65" customHeight="1">
      <c r="A282" s="155">
        <v>3399</v>
      </c>
      <c r="B282" s="210"/>
      <c r="C282" s="166"/>
      <c r="D282" s="166"/>
      <c r="E282" s="166"/>
    </row>
    <row r="283" ht="13.65" customHeight="1">
      <c r="A283" s="155">
        <v>4346</v>
      </c>
      <c r="B283" s="210"/>
      <c r="C283" s="166"/>
      <c r="D283" s="166"/>
      <c r="E283" s="166"/>
    </row>
    <row r="284" ht="13.65" customHeight="1">
      <c r="A284" s="155">
        <v>10045</v>
      </c>
      <c r="B284" s="210"/>
      <c r="C284" s="166"/>
      <c r="D284" s="166"/>
      <c r="E284" s="166"/>
    </row>
    <row r="285" ht="13.65" customHeight="1">
      <c r="A285" s="155">
        <v>10156</v>
      </c>
      <c r="B285" s="210"/>
      <c r="C285" s="166"/>
      <c r="D285" s="166"/>
      <c r="E285" s="166"/>
    </row>
    <row r="286" ht="13.65" customHeight="1">
      <c r="A286" s="155">
        <v>10912</v>
      </c>
      <c r="B286" s="210"/>
      <c r="C286" s="166"/>
      <c r="D286" s="166"/>
      <c r="E286" s="166"/>
    </row>
    <row r="287" ht="13.65" customHeight="1">
      <c r="A287" s="155">
        <v>13192</v>
      </c>
      <c r="B287" s="210"/>
      <c r="C287" s="166"/>
      <c r="D287" s="166"/>
      <c r="E287" s="166"/>
    </row>
    <row r="288" ht="13.65" customHeight="1">
      <c r="A288" s="155">
        <v>1199</v>
      </c>
      <c r="B288" s="210"/>
      <c r="C288" s="166"/>
      <c r="D288" s="166"/>
      <c r="E288" s="166"/>
    </row>
    <row r="289" ht="13.65" customHeight="1">
      <c r="A289" s="155">
        <v>2142</v>
      </c>
      <c r="B289" s="210"/>
      <c r="C289" s="166"/>
      <c r="D289" s="166"/>
      <c r="E289" s="166"/>
    </row>
    <row r="290" ht="13.65" customHeight="1">
      <c r="A290" s="155">
        <v>2972</v>
      </c>
      <c r="B290" s="210"/>
      <c r="C290" s="166"/>
      <c r="D290" s="166"/>
      <c r="E290" s="166"/>
    </row>
    <row r="291" ht="13.65" customHeight="1">
      <c r="A291" s="155">
        <v>4010</v>
      </c>
      <c r="B291" s="210"/>
      <c r="C291" s="166"/>
      <c r="D291" s="166"/>
      <c r="E291" s="166"/>
    </row>
    <row r="292" ht="13.65" customHeight="1">
      <c r="A292" s="155">
        <v>10564</v>
      </c>
      <c r="B292" s="210"/>
      <c r="C292" s="166"/>
      <c r="D292" s="166"/>
      <c r="E292" s="166"/>
    </row>
    <row r="293" ht="13.65" customHeight="1">
      <c r="A293" s="155">
        <v>12209</v>
      </c>
      <c r="B293" s="210"/>
      <c r="C293" s="166"/>
      <c r="D293" s="166"/>
      <c r="E293" s="166"/>
    </row>
    <row r="294" ht="13.65" customHeight="1">
      <c r="A294" s="155">
        <v>1134</v>
      </c>
      <c r="B294" s="210"/>
      <c r="C294" s="166"/>
      <c r="D294" s="166"/>
      <c r="E294" s="166"/>
    </row>
    <row r="295" ht="13.65" customHeight="1">
      <c r="A295" s="155">
        <v>3200</v>
      </c>
      <c r="B295" s="210"/>
      <c r="C295" s="166"/>
      <c r="D295" s="166"/>
      <c r="E295" s="166"/>
    </row>
    <row r="296" ht="13.65" customHeight="1">
      <c r="A296" s="155">
        <v>8029</v>
      </c>
      <c r="B296" s="210"/>
      <c r="C296" s="166"/>
      <c r="D296" s="166"/>
      <c r="E296" s="166"/>
    </row>
    <row r="297" ht="13.65" customHeight="1">
      <c r="A297" s="155">
        <v>13505</v>
      </c>
      <c r="B297" s="210"/>
      <c r="C297" s="166"/>
      <c r="D297" s="166"/>
      <c r="E297" s="166"/>
    </row>
    <row r="298" ht="13.65" customHeight="1">
      <c r="A298" s="155">
        <v>2432</v>
      </c>
      <c r="B298" s="210"/>
      <c r="C298" s="166"/>
      <c r="D298" s="166"/>
      <c r="E298" s="166"/>
    </row>
    <row r="299" ht="13.65" customHeight="1">
      <c r="A299" s="155">
        <v>3407</v>
      </c>
      <c r="B299" s="210"/>
      <c r="C299" s="166"/>
      <c r="D299" s="166"/>
      <c r="E299" s="166"/>
    </row>
    <row r="300" ht="13.65" customHeight="1">
      <c r="A300" s="155">
        <v>4873</v>
      </c>
      <c r="B300" s="210"/>
      <c r="C300" s="166"/>
      <c r="D300" s="166"/>
      <c r="E300" s="166"/>
    </row>
    <row r="301" ht="13.65" customHeight="1">
      <c r="A301" s="155">
        <v>9260</v>
      </c>
      <c r="B301" s="210"/>
      <c r="C301" s="166"/>
      <c r="D301" s="166"/>
      <c r="E301" s="166"/>
    </row>
    <row r="302" ht="13.65" customHeight="1">
      <c r="A302" s="155">
        <v>10728</v>
      </c>
      <c r="B302" s="210"/>
      <c r="C302" s="166"/>
      <c r="D302" s="166"/>
      <c r="E302" s="166"/>
    </row>
    <row r="303" ht="13.65" customHeight="1">
      <c r="A303" s="155">
        <v>1108</v>
      </c>
      <c r="B303" s="210"/>
      <c r="C303" s="166"/>
      <c r="D303" s="166"/>
      <c r="E303" s="166"/>
    </row>
    <row r="304" ht="13.65" customHeight="1">
      <c r="A304" s="155">
        <v>3779</v>
      </c>
      <c r="B304" s="210"/>
      <c r="C304" s="166"/>
      <c r="D304" s="166"/>
      <c r="E304" s="166"/>
    </row>
    <row r="305" ht="13.65" customHeight="1">
      <c r="A305" s="155">
        <v>4088</v>
      </c>
      <c r="B305" s="210"/>
      <c r="C305" s="166"/>
      <c r="D305" s="166"/>
      <c r="E305" s="166"/>
    </row>
    <row r="306" ht="13.65" customHeight="1">
      <c r="A306" s="155">
        <v>8861</v>
      </c>
      <c r="B306" s="210"/>
      <c r="C306" s="166"/>
      <c r="D306" s="166"/>
      <c r="E306" s="166"/>
    </row>
    <row r="307" ht="13.65" customHeight="1">
      <c r="A307" s="155">
        <v>9085</v>
      </c>
      <c r="B307" s="210"/>
      <c r="C307" s="166"/>
      <c r="D307" s="166"/>
      <c r="E307" s="166"/>
    </row>
    <row r="308" ht="13.65" customHeight="1">
      <c r="A308" s="155">
        <v>1337</v>
      </c>
      <c r="B308" s="210"/>
      <c r="C308" s="166"/>
      <c r="D308" s="166"/>
      <c r="E308" s="166"/>
    </row>
    <row r="309" ht="13.65" customHeight="1">
      <c r="A309" s="155">
        <v>3642</v>
      </c>
      <c r="B309" s="210"/>
      <c r="C309" s="166"/>
      <c r="D309" s="166"/>
      <c r="E309" s="166"/>
    </row>
    <row r="310" ht="13.65" customHeight="1">
      <c r="A310" s="155">
        <v>6324</v>
      </c>
      <c r="B310" s="210"/>
      <c r="C310" s="166"/>
      <c r="D310" s="166"/>
      <c r="E310" s="166"/>
    </row>
    <row r="311" ht="13.65" customHeight="1">
      <c r="A311" s="155">
        <v>8031</v>
      </c>
      <c r="B311" s="210"/>
      <c r="C311" s="166"/>
      <c r="D311" s="166"/>
      <c r="E311" s="166"/>
    </row>
    <row r="312" ht="13.65" customHeight="1">
      <c r="A312" s="155">
        <v>8032</v>
      </c>
      <c r="B312" s="210"/>
      <c r="C312" s="166"/>
      <c r="D312" s="166"/>
      <c r="E312" s="166"/>
    </row>
    <row r="313" ht="13.65" customHeight="1">
      <c r="A313" s="155">
        <v>10824</v>
      </c>
      <c r="B313" s="210"/>
      <c r="C313" s="166"/>
      <c r="D313" s="166"/>
      <c r="E313" s="166"/>
    </row>
    <row r="314" ht="13.65" customHeight="1">
      <c r="A314" s="155">
        <v>16094</v>
      </c>
      <c r="B314" s="210"/>
      <c r="C314" s="166"/>
      <c r="D314" s="166"/>
      <c r="E314" s="166"/>
    </row>
    <row r="315" ht="13.65" customHeight="1">
      <c r="A315" s="155">
        <v>16355</v>
      </c>
      <c r="B315" s="210"/>
      <c r="C315" s="166"/>
      <c r="D315" s="166"/>
      <c r="E315" s="166"/>
    </row>
    <row r="316" ht="13.65" customHeight="1">
      <c r="A316" s="167"/>
      <c r="B316" s="166"/>
      <c r="C316" s="166"/>
      <c r="D316" s="166"/>
      <c r="E316" s="166"/>
    </row>
    <row r="317" ht="13.65" customHeight="1">
      <c r="A317" s="166"/>
      <c r="B317" s="166"/>
      <c r="C317" s="166"/>
      <c r="D317" s="166"/>
      <c r="E317" s="166"/>
    </row>
    <row r="318" ht="13.65" customHeight="1">
      <c r="A318" s="166"/>
      <c r="B318" s="166"/>
      <c r="C318" s="166"/>
      <c r="D318" s="166"/>
      <c r="E318" s="166"/>
    </row>
    <row r="319" ht="13.65" customHeight="1">
      <c r="A319" s="166"/>
      <c r="B319" s="166"/>
      <c r="C319" s="166"/>
      <c r="D319" s="166"/>
      <c r="E319" s="166"/>
    </row>
    <row r="320" ht="13.65" customHeight="1">
      <c r="A320" s="166"/>
      <c r="B320" s="166"/>
      <c r="C320" s="166"/>
      <c r="D320" s="166"/>
      <c r="E320" s="166"/>
    </row>
    <row r="321" ht="13.65" customHeight="1">
      <c r="A321" s="166"/>
      <c r="B321" s="166"/>
      <c r="C321" s="166"/>
      <c r="D321" s="166"/>
      <c r="E321" s="166"/>
    </row>
    <row r="322" ht="13.65" customHeight="1">
      <c r="A322" s="166"/>
      <c r="B322" s="166"/>
      <c r="C322" s="166"/>
      <c r="D322" s="166"/>
      <c r="E322" s="166"/>
    </row>
    <row r="323" ht="13.65" customHeight="1">
      <c r="A323" s="166"/>
      <c r="B323" s="166"/>
      <c r="C323" s="166"/>
      <c r="D323" s="166"/>
      <c r="E323" s="166"/>
    </row>
    <row r="324" ht="13.65" customHeight="1">
      <c r="A324" s="211"/>
      <c r="B324" s="166"/>
      <c r="C324" s="166"/>
      <c r="D324" s="166"/>
      <c r="E324" s="166"/>
    </row>
    <row r="325" ht="13.65" customHeight="1">
      <c r="A325" s="212"/>
      <c r="B325" s="213"/>
      <c r="C325" s="166"/>
      <c r="D325" s="166"/>
      <c r="E325" s="166"/>
    </row>
    <row r="326" ht="13.65" customHeight="1">
      <c r="A326" s="212"/>
      <c r="B326" s="213"/>
      <c r="C326" s="166"/>
      <c r="D326" s="166"/>
      <c r="E326" s="166"/>
    </row>
    <row r="327" ht="13.65" customHeight="1">
      <c r="A327" s="212"/>
      <c r="B327" s="213"/>
      <c r="C327" s="166"/>
      <c r="D327" s="166"/>
      <c r="E327" s="166"/>
    </row>
    <row r="328" ht="13.65" customHeight="1">
      <c r="A328" s="212"/>
      <c r="B328" s="213"/>
      <c r="C328" s="166"/>
      <c r="D328" s="166"/>
      <c r="E328" s="166"/>
    </row>
    <row r="329" ht="15" customHeight="1">
      <c r="A329" s="214"/>
      <c r="B329" s="213"/>
      <c r="C329" s="166"/>
      <c r="D329" s="166"/>
      <c r="E329" s="166"/>
    </row>
    <row r="330" ht="15" customHeight="1">
      <c r="A330" s="214"/>
      <c r="B330" s="213"/>
      <c r="C330" s="166"/>
      <c r="D330" s="166"/>
      <c r="E330" s="166"/>
    </row>
    <row r="331" ht="15" customHeight="1">
      <c r="A331" s="214"/>
      <c r="B331" s="213"/>
      <c r="C331" s="166"/>
      <c r="D331" s="166"/>
      <c r="E331" s="166"/>
    </row>
    <row r="332" ht="15" customHeight="1">
      <c r="A332" s="214"/>
      <c r="B332" s="213"/>
      <c r="C332" s="166"/>
      <c r="D332" s="166"/>
      <c r="E332" s="166"/>
    </row>
    <row r="333" ht="15" customHeight="1">
      <c r="A333" s="214"/>
      <c r="B333" s="213"/>
      <c r="C333" s="166"/>
      <c r="D333" s="166"/>
      <c r="E333" s="166"/>
    </row>
    <row r="334" ht="15" customHeight="1">
      <c r="A334" s="214"/>
      <c r="B334" s="213"/>
      <c r="C334" s="166"/>
      <c r="D334" s="166"/>
      <c r="E334" s="166"/>
    </row>
    <row r="335" ht="15" customHeight="1">
      <c r="A335" s="214"/>
      <c r="B335" s="213"/>
      <c r="C335" s="166"/>
      <c r="D335" s="166"/>
      <c r="E335" s="166"/>
    </row>
    <row r="336" ht="15" customHeight="1">
      <c r="A336" s="214"/>
      <c r="B336" s="213"/>
      <c r="C336" s="166"/>
      <c r="D336" s="166"/>
      <c r="E336" s="166"/>
    </row>
    <row r="337" ht="15" customHeight="1">
      <c r="A337" s="214"/>
      <c r="B337" s="213"/>
      <c r="C337" s="166"/>
      <c r="D337" s="166"/>
      <c r="E337" s="166"/>
    </row>
    <row r="338" ht="15" customHeight="1">
      <c r="A338" s="214"/>
      <c r="B338" s="213"/>
      <c r="C338" s="166"/>
      <c r="D338" s="166"/>
      <c r="E338" s="166"/>
    </row>
    <row r="339" ht="15" customHeight="1">
      <c r="A339" s="214"/>
      <c r="B339" s="213"/>
      <c r="C339" s="166"/>
      <c r="D339" s="166"/>
      <c r="E339" s="166"/>
    </row>
    <row r="340" ht="15" customHeight="1">
      <c r="A340" s="214"/>
      <c r="B340" s="213"/>
      <c r="C340" s="166"/>
      <c r="D340" s="166"/>
      <c r="E340" s="166"/>
    </row>
    <row r="341" ht="15" customHeight="1">
      <c r="A341" s="214"/>
      <c r="B341" s="213"/>
      <c r="C341" s="166"/>
      <c r="D341" s="166"/>
      <c r="E341" s="166"/>
    </row>
    <row r="342" ht="15" customHeight="1">
      <c r="A342" s="214"/>
      <c r="B342" s="213"/>
      <c r="C342" s="166"/>
      <c r="D342" s="166"/>
      <c r="E342" s="166"/>
    </row>
    <row r="343" ht="15" customHeight="1">
      <c r="A343" s="214"/>
      <c r="B343" s="213"/>
      <c r="C343" s="166"/>
      <c r="D343" s="166"/>
      <c r="E343" s="166"/>
    </row>
    <row r="344" ht="15" customHeight="1">
      <c r="A344" s="214"/>
      <c r="B344" s="213"/>
      <c r="C344" s="166"/>
      <c r="D344" s="166"/>
      <c r="E344" s="166"/>
    </row>
    <row r="345" ht="15" customHeight="1">
      <c r="A345" s="214"/>
      <c r="B345" s="213"/>
      <c r="C345" s="166"/>
      <c r="D345" s="166"/>
      <c r="E345" s="166"/>
    </row>
    <row r="346" ht="15" customHeight="1">
      <c r="A346" s="214"/>
      <c r="B346" s="213"/>
      <c r="C346" s="166"/>
      <c r="D346" s="166"/>
      <c r="E346" s="166"/>
    </row>
    <row r="347" ht="15" customHeight="1">
      <c r="A347" s="214"/>
      <c r="B347" s="213"/>
      <c r="C347" s="166"/>
      <c r="D347" s="166"/>
      <c r="E347" s="166"/>
    </row>
    <row r="348" ht="15" customHeight="1">
      <c r="A348" s="214"/>
      <c r="B348" s="213"/>
      <c r="C348" s="166"/>
      <c r="D348" s="166"/>
      <c r="E348" s="166"/>
    </row>
    <row r="349" ht="15" customHeight="1">
      <c r="A349" s="214"/>
      <c r="B349" s="213"/>
      <c r="C349" s="166"/>
      <c r="D349" s="166"/>
      <c r="E349" s="166"/>
    </row>
    <row r="350" ht="15" customHeight="1">
      <c r="A350" s="214"/>
      <c r="B350" s="213"/>
      <c r="C350" s="166"/>
      <c r="D350" s="166"/>
      <c r="E350" s="166"/>
    </row>
    <row r="351" ht="15" customHeight="1">
      <c r="A351" s="214"/>
      <c r="B351" s="213"/>
      <c r="C351" s="166"/>
      <c r="D351" s="166"/>
      <c r="E351" s="166"/>
    </row>
    <row r="352" ht="15" customHeight="1">
      <c r="A352" s="214"/>
      <c r="B352" s="213"/>
      <c r="C352" s="166"/>
      <c r="D352" s="166"/>
      <c r="E352" s="166"/>
    </row>
    <row r="353" ht="15" customHeight="1">
      <c r="A353" s="214"/>
      <c r="B353" s="213"/>
      <c r="C353" s="166"/>
      <c r="D353" s="166"/>
      <c r="E353" s="166"/>
    </row>
    <row r="354" ht="15" customHeight="1">
      <c r="A354" s="214"/>
      <c r="B354" s="213"/>
      <c r="C354" s="166"/>
      <c r="D354" s="166"/>
      <c r="E354" s="166"/>
    </row>
    <row r="355" ht="15" customHeight="1">
      <c r="A355" s="214"/>
      <c r="B355" s="213"/>
      <c r="C355" s="166"/>
      <c r="D355" s="166"/>
      <c r="E355" s="166"/>
    </row>
    <row r="356" ht="15" customHeight="1">
      <c r="A356" s="214"/>
      <c r="B356" s="213"/>
      <c r="C356" s="166"/>
      <c r="D356" s="166"/>
      <c r="E356" s="166"/>
    </row>
    <row r="357" ht="15" customHeight="1">
      <c r="A357" s="214"/>
      <c r="B357" s="213"/>
      <c r="C357" s="166"/>
      <c r="D357" s="166"/>
      <c r="E357" s="166"/>
    </row>
    <row r="358" ht="15" customHeight="1">
      <c r="A358" s="214"/>
      <c r="B358" s="213"/>
      <c r="C358" s="166"/>
      <c r="D358" s="166"/>
      <c r="E358" s="166"/>
    </row>
    <row r="359" ht="15" customHeight="1">
      <c r="A359" s="214"/>
      <c r="B359" s="213"/>
      <c r="C359" s="166"/>
      <c r="D359" s="166"/>
      <c r="E359" s="166"/>
    </row>
    <row r="360" ht="15" customHeight="1">
      <c r="A360" s="214"/>
      <c r="B360" s="213"/>
      <c r="C360" s="166"/>
      <c r="D360" s="166"/>
      <c r="E360" s="166"/>
    </row>
    <row r="361" ht="15" customHeight="1">
      <c r="A361" s="214"/>
      <c r="B361" s="213"/>
      <c r="C361" s="166"/>
      <c r="D361" s="166"/>
      <c r="E361" s="166"/>
    </row>
    <row r="362" ht="15" customHeight="1">
      <c r="A362" s="214"/>
      <c r="B362" s="213"/>
      <c r="C362" s="166"/>
      <c r="D362" s="166"/>
      <c r="E362" s="166"/>
    </row>
    <row r="363" ht="15" customHeight="1">
      <c r="A363" s="214"/>
      <c r="B363" s="213"/>
      <c r="C363" s="166"/>
      <c r="D363" s="166"/>
      <c r="E363" s="166"/>
    </row>
    <row r="364" ht="15" customHeight="1">
      <c r="A364" s="214"/>
      <c r="B364" s="213"/>
      <c r="C364" s="166"/>
      <c r="D364" s="166"/>
      <c r="E364" s="166"/>
    </row>
    <row r="365" ht="15" customHeight="1">
      <c r="A365" s="214"/>
      <c r="B365" s="213"/>
      <c r="C365" s="166"/>
      <c r="D365" s="166"/>
      <c r="E365" s="166"/>
    </row>
    <row r="366" ht="15" customHeight="1">
      <c r="A366" s="214"/>
      <c r="B366" s="213"/>
      <c r="C366" s="166"/>
      <c r="D366" s="166"/>
      <c r="E366" s="166"/>
    </row>
    <row r="367" ht="15" customHeight="1">
      <c r="A367" s="214"/>
      <c r="B367" s="213"/>
      <c r="C367" s="166"/>
      <c r="D367" s="166"/>
      <c r="E367" s="166"/>
    </row>
    <row r="368" ht="15" customHeight="1">
      <c r="A368" s="214"/>
      <c r="B368" s="213"/>
      <c r="C368" s="166"/>
      <c r="D368" s="166"/>
      <c r="E368" s="166"/>
    </row>
    <row r="369" ht="15" customHeight="1">
      <c r="A369" s="214"/>
      <c r="B369" s="213"/>
      <c r="C369" s="166"/>
      <c r="D369" s="166"/>
      <c r="E369" s="166"/>
    </row>
    <row r="370" ht="15" customHeight="1">
      <c r="A370" s="214"/>
      <c r="B370" s="213"/>
      <c r="C370" s="166"/>
      <c r="D370" s="166"/>
      <c r="E370" s="166"/>
    </row>
    <row r="371" ht="15" customHeight="1">
      <c r="A371" s="214"/>
      <c r="B371" s="213"/>
      <c r="C371" s="166"/>
      <c r="D371" s="166"/>
      <c r="E371" s="166"/>
    </row>
    <row r="372" ht="15" customHeight="1">
      <c r="A372" s="214"/>
      <c r="B372" s="213"/>
      <c r="C372" s="166"/>
      <c r="D372" s="166"/>
      <c r="E372" s="166"/>
    </row>
    <row r="373" ht="15" customHeight="1">
      <c r="A373" s="214"/>
      <c r="B373" s="213"/>
      <c r="C373" s="166"/>
      <c r="D373" s="166"/>
      <c r="E373" s="166"/>
    </row>
    <row r="374" ht="15" customHeight="1">
      <c r="A374" s="214"/>
      <c r="B374" s="213"/>
      <c r="C374" s="166"/>
      <c r="D374" s="166"/>
      <c r="E374" s="166"/>
    </row>
    <row r="375" ht="15" customHeight="1">
      <c r="A375" s="214"/>
      <c r="B375" s="213"/>
      <c r="C375" s="166"/>
      <c r="D375" s="166"/>
      <c r="E375" s="166"/>
    </row>
    <row r="376" ht="15" customHeight="1">
      <c r="A376" s="214"/>
      <c r="B376" s="213"/>
      <c r="C376" s="166"/>
      <c r="D376" s="166"/>
      <c r="E376" s="166"/>
    </row>
    <row r="377" ht="15" customHeight="1">
      <c r="A377" s="214"/>
      <c r="B377" s="213"/>
      <c r="C377" s="166"/>
      <c r="D377" s="166"/>
      <c r="E377" s="166"/>
    </row>
    <row r="378" ht="15" customHeight="1">
      <c r="A378" s="214"/>
      <c r="B378" s="213"/>
      <c r="C378" s="166"/>
      <c r="D378" s="166"/>
      <c r="E378" s="166"/>
    </row>
    <row r="379" ht="15" customHeight="1">
      <c r="A379" s="214"/>
      <c r="B379" s="213"/>
      <c r="C379" s="166"/>
      <c r="D379" s="166"/>
      <c r="E379" s="166"/>
    </row>
    <row r="380" ht="15" customHeight="1">
      <c r="A380" s="214"/>
      <c r="B380" s="213"/>
      <c r="C380" s="166"/>
      <c r="D380" s="166"/>
      <c r="E380" s="166"/>
    </row>
    <row r="381" ht="15" customHeight="1">
      <c r="A381" s="214"/>
      <c r="B381" s="213"/>
      <c r="C381" s="166"/>
      <c r="D381" s="166"/>
      <c r="E381" s="166"/>
    </row>
    <row r="382" ht="15" customHeight="1">
      <c r="A382" s="214"/>
      <c r="B382" s="213"/>
      <c r="C382" s="166"/>
      <c r="D382" s="166"/>
      <c r="E382" s="166"/>
    </row>
    <row r="383" ht="15" customHeight="1">
      <c r="A383" s="214"/>
      <c r="B383" s="213"/>
      <c r="C383" s="166"/>
      <c r="D383" s="166"/>
      <c r="E383" s="166"/>
    </row>
    <row r="384" ht="15" customHeight="1">
      <c r="A384" s="214"/>
      <c r="B384" s="213"/>
      <c r="C384" s="166"/>
      <c r="D384" s="166"/>
      <c r="E384" s="166"/>
    </row>
    <row r="385" ht="15" customHeight="1">
      <c r="A385" s="214"/>
      <c r="B385" s="213"/>
      <c r="C385" s="166"/>
      <c r="D385" s="166"/>
      <c r="E385" s="166"/>
    </row>
    <row r="386" ht="15" customHeight="1">
      <c r="A386" s="214"/>
      <c r="B386" s="213"/>
      <c r="C386" s="166"/>
      <c r="D386" s="166"/>
      <c r="E386" s="166"/>
    </row>
    <row r="387" ht="15" customHeight="1">
      <c r="A387" s="214"/>
      <c r="B387" s="213"/>
      <c r="C387" s="166"/>
      <c r="D387" s="166"/>
      <c r="E387" s="166"/>
    </row>
    <row r="388" ht="15" customHeight="1">
      <c r="A388" s="214"/>
      <c r="B388" s="213"/>
      <c r="C388" s="166"/>
      <c r="D388" s="166"/>
      <c r="E388" s="166"/>
    </row>
    <row r="389" ht="15" customHeight="1">
      <c r="A389" s="214"/>
      <c r="B389" s="213"/>
      <c r="C389" s="166"/>
      <c r="D389" s="166"/>
      <c r="E389" s="166"/>
    </row>
    <row r="390" ht="15" customHeight="1">
      <c r="A390" s="214"/>
      <c r="B390" s="213"/>
      <c r="C390" s="166"/>
      <c r="D390" s="166"/>
      <c r="E390" s="166"/>
    </row>
    <row r="391" ht="15" customHeight="1">
      <c r="A391" s="214"/>
      <c r="B391" s="213"/>
      <c r="C391" s="166"/>
      <c r="D391" s="166"/>
      <c r="E391" s="166"/>
    </row>
    <row r="392" ht="15" customHeight="1">
      <c r="A392" s="214"/>
      <c r="B392" s="213"/>
      <c r="C392" s="166"/>
      <c r="D392" s="166"/>
      <c r="E392" s="166"/>
    </row>
    <row r="393" ht="15" customHeight="1">
      <c r="A393" s="214"/>
      <c r="B393" s="213"/>
      <c r="C393" s="166"/>
      <c r="D393" s="166"/>
      <c r="E393" s="166"/>
    </row>
    <row r="394" ht="15" customHeight="1">
      <c r="A394" s="214"/>
      <c r="B394" s="213"/>
      <c r="C394" s="166"/>
      <c r="D394" s="166"/>
      <c r="E394" s="166"/>
    </row>
    <row r="395" ht="15" customHeight="1">
      <c r="A395" s="214"/>
      <c r="B395" s="213"/>
      <c r="C395" s="166"/>
      <c r="D395" s="166"/>
      <c r="E395" s="166"/>
    </row>
    <row r="396" ht="15" customHeight="1">
      <c r="A396" s="214"/>
      <c r="B396" s="213"/>
      <c r="C396" s="166"/>
      <c r="D396" s="166"/>
      <c r="E396" s="166"/>
    </row>
    <row r="397" ht="15" customHeight="1">
      <c r="A397" s="214"/>
      <c r="B397" s="213"/>
      <c r="C397" s="166"/>
      <c r="D397" s="166"/>
      <c r="E397" s="166"/>
    </row>
    <row r="398" ht="15" customHeight="1">
      <c r="A398" s="214"/>
      <c r="B398" s="213"/>
      <c r="C398" s="166"/>
      <c r="D398" s="166"/>
      <c r="E398" s="166"/>
    </row>
    <row r="399" ht="15" customHeight="1">
      <c r="A399" s="214"/>
      <c r="B399" s="213"/>
      <c r="C399" s="166"/>
      <c r="D399" s="166"/>
      <c r="E399" s="166"/>
    </row>
    <row r="400" ht="15" customHeight="1">
      <c r="A400" s="214"/>
      <c r="B400" s="213"/>
      <c r="C400" s="166"/>
      <c r="D400" s="166"/>
      <c r="E400" s="166"/>
    </row>
    <row r="401" ht="15" customHeight="1">
      <c r="A401" s="214"/>
      <c r="B401" s="213"/>
      <c r="C401" s="166"/>
      <c r="D401" s="166"/>
      <c r="E401" s="166"/>
    </row>
    <row r="402" ht="15" customHeight="1">
      <c r="A402" s="214"/>
      <c r="B402" s="213"/>
      <c r="C402" s="166"/>
      <c r="D402" s="166"/>
      <c r="E402" s="166"/>
    </row>
    <row r="403" ht="15" customHeight="1">
      <c r="A403" s="214"/>
      <c r="B403" s="213"/>
      <c r="C403" s="166"/>
      <c r="D403" s="166"/>
      <c r="E403" s="166"/>
    </row>
    <row r="404" ht="15" customHeight="1">
      <c r="A404" s="214"/>
      <c r="B404" s="213"/>
      <c r="C404" s="166"/>
      <c r="D404" s="166"/>
      <c r="E404" s="166"/>
    </row>
    <row r="405" ht="15" customHeight="1">
      <c r="A405" s="214"/>
      <c r="B405" s="213"/>
      <c r="C405" s="166"/>
      <c r="D405" s="166"/>
      <c r="E405" s="166"/>
    </row>
    <row r="406" ht="15" customHeight="1">
      <c r="A406" s="214"/>
      <c r="B406" s="213"/>
      <c r="C406" s="166"/>
      <c r="D406" s="166"/>
      <c r="E406" s="166"/>
    </row>
    <row r="407" ht="15" customHeight="1">
      <c r="A407" s="214"/>
      <c r="B407" s="213"/>
      <c r="C407" s="166"/>
      <c r="D407" s="166"/>
      <c r="E407" s="166"/>
    </row>
    <row r="408" ht="15" customHeight="1">
      <c r="A408" s="214"/>
      <c r="B408" s="213"/>
      <c r="C408" s="166"/>
      <c r="D408" s="166"/>
      <c r="E408" s="166"/>
    </row>
    <row r="409" ht="15" customHeight="1">
      <c r="A409" s="214"/>
      <c r="B409" s="213"/>
      <c r="C409" s="166"/>
      <c r="D409" s="166"/>
      <c r="E409" s="166"/>
    </row>
    <row r="410" ht="15" customHeight="1">
      <c r="A410" s="214"/>
      <c r="B410" s="213"/>
      <c r="C410" s="166"/>
      <c r="D410" s="166"/>
      <c r="E410" s="166"/>
    </row>
    <row r="411" ht="15" customHeight="1">
      <c r="A411" s="214"/>
      <c r="B411" s="213"/>
      <c r="C411" s="166"/>
      <c r="D411" s="166"/>
      <c r="E411" s="166"/>
    </row>
    <row r="412" ht="15" customHeight="1">
      <c r="A412" s="214"/>
      <c r="B412" s="213"/>
      <c r="C412" s="166"/>
      <c r="D412" s="166"/>
      <c r="E412" s="166"/>
    </row>
    <row r="413" ht="15" customHeight="1">
      <c r="A413" s="214"/>
      <c r="B413" s="213"/>
      <c r="C413" s="166"/>
      <c r="D413" s="166"/>
      <c r="E413" s="166"/>
    </row>
    <row r="414" ht="15" customHeight="1">
      <c r="A414" s="214"/>
      <c r="B414" s="213"/>
      <c r="C414" s="166"/>
      <c r="D414" s="166"/>
      <c r="E414" s="166"/>
    </row>
    <row r="415" ht="15" customHeight="1">
      <c r="A415" s="214"/>
      <c r="B415" s="213"/>
      <c r="C415" s="166"/>
      <c r="D415" s="166"/>
      <c r="E415" s="166"/>
    </row>
    <row r="416" ht="15" customHeight="1">
      <c r="A416" s="214"/>
      <c r="B416" s="213"/>
      <c r="C416" s="166"/>
      <c r="D416" s="166"/>
      <c r="E416" s="166"/>
    </row>
    <row r="417" ht="15" customHeight="1">
      <c r="A417" s="214"/>
      <c r="B417" s="213"/>
      <c r="C417" s="166"/>
      <c r="D417" s="166"/>
      <c r="E417" s="166"/>
    </row>
    <row r="418" ht="15" customHeight="1">
      <c r="A418" s="214"/>
      <c r="B418" s="213"/>
      <c r="C418" s="166"/>
      <c r="D418" s="166"/>
      <c r="E418" s="166"/>
    </row>
    <row r="419" ht="15" customHeight="1">
      <c r="A419" s="214"/>
      <c r="B419" s="213"/>
      <c r="C419" s="166"/>
      <c r="D419" s="166"/>
      <c r="E419" s="166"/>
    </row>
    <row r="420" ht="15" customHeight="1">
      <c r="A420" s="214"/>
      <c r="B420" s="213"/>
      <c r="C420" s="166"/>
      <c r="D420" s="166"/>
      <c r="E420" s="166"/>
    </row>
    <row r="421" ht="15" customHeight="1">
      <c r="A421" s="214"/>
      <c r="B421" s="213"/>
      <c r="C421" s="166"/>
      <c r="D421" s="166"/>
      <c r="E421" s="166"/>
    </row>
    <row r="422" ht="15" customHeight="1">
      <c r="A422" s="214"/>
      <c r="B422" s="213"/>
      <c r="C422" s="166"/>
      <c r="D422" s="166"/>
      <c r="E422" s="166"/>
    </row>
    <row r="423" ht="15" customHeight="1">
      <c r="A423" s="214"/>
      <c r="B423" s="213"/>
      <c r="C423" s="166"/>
      <c r="D423" s="166"/>
      <c r="E423" s="166"/>
    </row>
    <row r="424" ht="15" customHeight="1">
      <c r="A424" s="214"/>
      <c r="B424" s="213"/>
      <c r="C424" s="166"/>
      <c r="D424" s="166"/>
      <c r="E424" s="166"/>
    </row>
    <row r="425" ht="15" customHeight="1">
      <c r="A425" s="214"/>
      <c r="B425" s="213"/>
      <c r="C425" s="166"/>
      <c r="D425" s="166"/>
      <c r="E425" s="166"/>
    </row>
    <row r="426" ht="15" customHeight="1">
      <c r="A426" s="214"/>
      <c r="B426" s="213"/>
      <c r="C426" s="166"/>
      <c r="D426" s="166"/>
      <c r="E426" s="166"/>
    </row>
    <row r="427" ht="15" customHeight="1">
      <c r="A427" s="214"/>
      <c r="B427" s="213"/>
      <c r="C427" s="166"/>
      <c r="D427" s="166"/>
      <c r="E427" s="166"/>
    </row>
    <row r="428" ht="15" customHeight="1">
      <c r="A428" s="214"/>
      <c r="B428" s="213"/>
      <c r="C428" s="166"/>
      <c r="D428" s="166"/>
      <c r="E428" s="166"/>
    </row>
    <row r="429" ht="15" customHeight="1">
      <c r="A429" s="214"/>
      <c r="B429" s="213"/>
      <c r="C429" s="166"/>
      <c r="D429" s="166"/>
      <c r="E429" s="166"/>
    </row>
    <row r="430" ht="15" customHeight="1">
      <c r="A430" s="214"/>
      <c r="B430" s="213"/>
      <c r="C430" s="166"/>
      <c r="D430" s="166"/>
      <c r="E430" s="166"/>
    </row>
    <row r="431" ht="15" customHeight="1">
      <c r="A431" s="214"/>
      <c r="B431" s="213"/>
      <c r="C431" s="166"/>
      <c r="D431" s="166"/>
      <c r="E431" s="166"/>
    </row>
    <row r="432" ht="15" customHeight="1">
      <c r="A432" s="214"/>
      <c r="B432" s="213"/>
      <c r="C432" s="166"/>
      <c r="D432" s="166"/>
      <c r="E432" s="166"/>
    </row>
    <row r="433" ht="15" customHeight="1">
      <c r="A433" s="214"/>
      <c r="B433" s="213"/>
      <c r="C433" s="166"/>
      <c r="D433" s="166"/>
      <c r="E433" s="166"/>
    </row>
    <row r="434" ht="15" customHeight="1">
      <c r="A434" s="214"/>
      <c r="B434" s="213"/>
      <c r="C434" s="166"/>
      <c r="D434" s="166"/>
      <c r="E434" s="166"/>
    </row>
    <row r="435" ht="15" customHeight="1">
      <c r="A435" s="214"/>
      <c r="B435" s="213"/>
      <c r="C435" s="166"/>
      <c r="D435" s="166"/>
      <c r="E435" s="166"/>
    </row>
    <row r="436" ht="15" customHeight="1">
      <c r="A436" s="214"/>
      <c r="B436" s="213"/>
      <c r="C436" s="166"/>
      <c r="D436" s="166"/>
      <c r="E436" s="166"/>
    </row>
    <row r="437" ht="15" customHeight="1">
      <c r="A437" s="214"/>
      <c r="B437" s="213"/>
      <c r="C437" s="166"/>
      <c r="D437" s="166"/>
      <c r="E437" s="166"/>
    </row>
    <row r="438" ht="15" customHeight="1">
      <c r="A438" s="214"/>
      <c r="B438" s="213"/>
      <c r="C438" s="166"/>
      <c r="D438" s="166"/>
      <c r="E438" s="166"/>
    </row>
    <row r="439" ht="15" customHeight="1">
      <c r="A439" s="214"/>
      <c r="B439" s="213"/>
      <c r="C439" s="166"/>
      <c r="D439" s="166"/>
      <c r="E439" s="166"/>
    </row>
    <row r="440" ht="15" customHeight="1">
      <c r="A440" s="214"/>
      <c r="B440" s="213"/>
      <c r="C440" s="166"/>
      <c r="D440" s="166"/>
      <c r="E440" s="166"/>
    </row>
    <row r="441" ht="15" customHeight="1">
      <c r="A441" s="214"/>
      <c r="B441" s="213"/>
      <c r="C441" s="166"/>
      <c r="D441" s="166"/>
      <c r="E441" s="166"/>
    </row>
    <row r="442" ht="15" customHeight="1">
      <c r="A442" s="214"/>
      <c r="B442" s="213"/>
      <c r="C442" s="166"/>
      <c r="D442" s="166"/>
      <c r="E442" s="166"/>
    </row>
    <row r="443" ht="15" customHeight="1">
      <c r="A443" s="214"/>
      <c r="B443" s="213"/>
      <c r="C443" s="166"/>
      <c r="D443" s="166"/>
      <c r="E443" s="166"/>
    </row>
    <row r="444" ht="15" customHeight="1">
      <c r="A444" s="214"/>
      <c r="B444" s="213"/>
      <c r="C444" s="166"/>
      <c r="D444" s="166"/>
      <c r="E444" s="166"/>
    </row>
    <row r="445" ht="15" customHeight="1">
      <c r="A445" s="214"/>
      <c r="B445" s="213"/>
      <c r="C445" s="166"/>
      <c r="D445" s="166"/>
      <c r="E445" s="166"/>
    </row>
    <row r="446" ht="15" customHeight="1">
      <c r="A446" s="214"/>
      <c r="B446" s="213"/>
      <c r="C446" s="166"/>
      <c r="D446" s="166"/>
      <c r="E446" s="166"/>
    </row>
    <row r="447" ht="15" customHeight="1">
      <c r="A447" s="214"/>
      <c r="B447" s="213"/>
      <c r="C447" s="166"/>
      <c r="D447" s="166"/>
      <c r="E447" s="166"/>
    </row>
    <row r="448" ht="15" customHeight="1">
      <c r="A448" s="214"/>
      <c r="B448" s="213"/>
      <c r="C448" s="166"/>
      <c r="D448" s="166"/>
      <c r="E448" s="166"/>
    </row>
    <row r="449" ht="15" customHeight="1">
      <c r="A449" s="214"/>
      <c r="B449" s="213"/>
      <c r="C449" s="166"/>
      <c r="D449" s="166"/>
      <c r="E449" s="166"/>
    </row>
    <row r="450" ht="15" customHeight="1">
      <c r="A450" s="214"/>
      <c r="B450" s="213"/>
      <c r="C450" s="166"/>
      <c r="D450" s="166"/>
      <c r="E450" s="166"/>
    </row>
    <row r="451" ht="15" customHeight="1">
      <c r="A451" s="214"/>
      <c r="B451" s="213"/>
      <c r="C451" s="166"/>
      <c r="D451" s="166"/>
      <c r="E451" s="166"/>
    </row>
    <row r="452" ht="15" customHeight="1">
      <c r="A452" s="214"/>
      <c r="B452" s="213"/>
      <c r="C452" s="166"/>
      <c r="D452" s="166"/>
      <c r="E452" s="166"/>
    </row>
    <row r="453" ht="15" customHeight="1">
      <c r="A453" s="214"/>
      <c r="B453" s="213"/>
      <c r="C453" s="166"/>
      <c r="D453" s="166"/>
      <c r="E453" s="166"/>
    </row>
    <row r="454" ht="15" customHeight="1">
      <c r="A454" s="214"/>
      <c r="B454" s="213"/>
      <c r="C454" s="166"/>
      <c r="D454" s="166"/>
      <c r="E454" s="166"/>
    </row>
    <row r="455" ht="15" customHeight="1">
      <c r="A455" s="214"/>
      <c r="B455" s="213"/>
      <c r="C455" s="166"/>
      <c r="D455" s="166"/>
      <c r="E455" s="166"/>
    </row>
    <row r="456" ht="15" customHeight="1">
      <c r="A456" s="214"/>
      <c r="B456" s="213"/>
      <c r="C456" s="166"/>
      <c r="D456" s="166"/>
      <c r="E456" s="166"/>
    </row>
    <row r="457" ht="15" customHeight="1">
      <c r="A457" s="214"/>
      <c r="B457" s="213"/>
      <c r="C457" s="166"/>
      <c r="D457" s="166"/>
      <c r="E457" s="166"/>
    </row>
    <row r="458" ht="15" customHeight="1">
      <c r="A458" s="214"/>
      <c r="B458" s="213"/>
      <c r="C458" s="166"/>
      <c r="D458" s="166"/>
      <c r="E458" s="166"/>
    </row>
    <row r="459" ht="15" customHeight="1">
      <c r="A459" s="214"/>
      <c r="B459" s="213"/>
      <c r="C459" s="166"/>
      <c r="D459" s="166"/>
      <c r="E459" s="166"/>
    </row>
    <row r="460" ht="15" customHeight="1">
      <c r="A460" s="214"/>
      <c r="B460" s="213"/>
      <c r="C460" s="166"/>
      <c r="D460" s="166"/>
      <c r="E460" s="166"/>
    </row>
    <row r="461" ht="15" customHeight="1">
      <c r="A461" s="214"/>
      <c r="B461" s="213"/>
      <c r="C461" s="166"/>
      <c r="D461" s="166"/>
      <c r="E461" s="166"/>
    </row>
    <row r="462" ht="15" customHeight="1">
      <c r="A462" s="214"/>
      <c r="B462" s="213"/>
      <c r="C462" s="166"/>
      <c r="D462" s="166"/>
      <c r="E462" s="166"/>
    </row>
    <row r="463" ht="15" customHeight="1">
      <c r="A463" s="214"/>
      <c r="B463" s="213"/>
      <c r="C463" s="166"/>
      <c r="D463" s="166"/>
      <c r="E463" s="166"/>
    </row>
    <row r="464" ht="15" customHeight="1">
      <c r="A464" s="214"/>
      <c r="B464" s="213"/>
      <c r="C464" s="166"/>
      <c r="D464" s="166"/>
      <c r="E464" s="166"/>
    </row>
    <row r="465" ht="15" customHeight="1">
      <c r="A465" s="214"/>
      <c r="B465" s="213"/>
      <c r="C465" s="166"/>
      <c r="D465" s="166"/>
      <c r="E465" s="166"/>
    </row>
    <row r="466" ht="15" customHeight="1">
      <c r="A466" s="214"/>
      <c r="B466" s="213"/>
      <c r="C466" s="166"/>
      <c r="D466" s="166"/>
      <c r="E466" s="166"/>
    </row>
    <row r="467" ht="15" customHeight="1">
      <c r="A467" s="214"/>
      <c r="B467" s="213"/>
      <c r="C467" s="166"/>
      <c r="D467" s="166"/>
      <c r="E467" s="166"/>
    </row>
    <row r="468" ht="15" customHeight="1">
      <c r="A468" s="214"/>
      <c r="B468" s="213"/>
      <c r="C468" s="166"/>
      <c r="D468" s="166"/>
      <c r="E468" s="166"/>
    </row>
    <row r="469" ht="15" customHeight="1">
      <c r="A469" s="214"/>
      <c r="B469" s="213"/>
      <c r="C469" s="166"/>
      <c r="D469" s="166"/>
      <c r="E469" s="166"/>
    </row>
    <row r="470" ht="15" customHeight="1">
      <c r="A470" s="214"/>
      <c r="B470" s="213"/>
      <c r="C470" s="166"/>
      <c r="D470" s="166"/>
      <c r="E470" s="166"/>
    </row>
    <row r="471" ht="15" customHeight="1">
      <c r="A471" s="214"/>
      <c r="B471" s="213"/>
      <c r="C471" s="166"/>
      <c r="D471" s="166"/>
      <c r="E471" s="166"/>
    </row>
    <row r="472" ht="15" customHeight="1">
      <c r="A472" s="214"/>
      <c r="B472" s="213"/>
      <c r="C472" s="166"/>
      <c r="D472" s="166"/>
      <c r="E472" s="166"/>
    </row>
    <row r="473" ht="15" customHeight="1">
      <c r="A473" s="214"/>
      <c r="B473" s="213"/>
      <c r="C473" s="166"/>
      <c r="D473" s="166"/>
      <c r="E473" s="166"/>
    </row>
    <row r="474" ht="15" customHeight="1">
      <c r="A474" s="214"/>
      <c r="B474" s="213"/>
      <c r="C474" s="166"/>
      <c r="D474" s="166"/>
      <c r="E474" s="166"/>
    </row>
    <row r="475" ht="15" customHeight="1">
      <c r="A475" s="214"/>
      <c r="B475" s="213"/>
      <c r="C475" s="166"/>
      <c r="D475" s="166"/>
      <c r="E475" s="166"/>
    </row>
    <row r="476" ht="15" customHeight="1">
      <c r="A476" s="214"/>
      <c r="B476" s="213"/>
      <c r="C476" s="166"/>
      <c r="D476" s="166"/>
      <c r="E476" s="166"/>
    </row>
    <row r="477" ht="15" customHeight="1">
      <c r="A477" s="214"/>
      <c r="B477" s="213"/>
      <c r="C477" s="166"/>
      <c r="D477" s="166"/>
      <c r="E477" s="166"/>
    </row>
    <row r="478" ht="15" customHeight="1">
      <c r="A478" s="214"/>
      <c r="B478" s="213"/>
      <c r="C478" s="166"/>
      <c r="D478" s="166"/>
      <c r="E478" s="166"/>
    </row>
    <row r="479" ht="15" customHeight="1">
      <c r="A479" s="214"/>
      <c r="B479" s="213"/>
      <c r="C479" s="166"/>
      <c r="D479" s="166"/>
      <c r="E479" s="166"/>
    </row>
    <row r="480" ht="15" customHeight="1">
      <c r="A480" s="214"/>
      <c r="B480" s="213"/>
      <c r="C480" s="166"/>
      <c r="D480" s="166"/>
      <c r="E480" s="166"/>
    </row>
    <row r="481" ht="15" customHeight="1">
      <c r="A481" s="214"/>
      <c r="B481" s="213"/>
      <c r="C481" s="166"/>
      <c r="D481" s="166"/>
      <c r="E481" s="166"/>
    </row>
    <row r="482" ht="15" customHeight="1">
      <c r="A482" s="214"/>
      <c r="B482" s="213"/>
      <c r="C482" s="166"/>
      <c r="D482" s="166"/>
      <c r="E482" s="166"/>
    </row>
    <row r="483" ht="15" customHeight="1">
      <c r="A483" s="214"/>
      <c r="B483" s="213"/>
      <c r="C483" s="166"/>
      <c r="D483" s="166"/>
      <c r="E483" s="166"/>
    </row>
    <row r="484" ht="15" customHeight="1">
      <c r="A484" s="214"/>
      <c r="B484" s="213"/>
      <c r="C484" s="166"/>
      <c r="D484" s="166"/>
      <c r="E484" s="166"/>
    </row>
    <row r="485" ht="15" customHeight="1">
      <c r="A485" s="214"/>
      <c r="B485" s="213"/>
      <c r="C485" s="166"/>
      <c r="D485" s="166"/>
      <c r="E485" s="166"/>
    </row>
    <row r="486" ht="15" customHeight="1">
      <c r="A486" s="214"/>
      <c r="B486" s="213"/>
      <c r="C486" s="166"/>
      <c r="D486" s="166"/>
      <c r="E486" s="166"/>
    </row>
    <row r="487" ht="15" customHeight="1">
      <c r="A487" s="214"/>
      <c r="B487" s="213"/>
      <c r="C487" s="166"/>
      <c r="D487" s="166"/>
      <c r="E487" s="166"/>
    </row>
    <row r="488" ht="15" customHeight="1">
      <c r="A488" s="214"/>
      <c r="B488" s="213"/>
      <c r="C488" s="166"/>
      <c r="D488" s="166"/>
      <c r="E488" s="166"/>
    </row>
    <row r="489" ht="15" customHeight="1">
      <c r="A489" s="214"/>
      <c r="B489" s="213"/>
      <c r="C489" s="166"/>
      <c r="D489" s="166"/>
      <c r="E489" s="166"/>
    </row>
    <row r="490" ht="15" customHeight="1">
      <c r="A490" s="214"/>
      <c r="B490" s="213"/>
      <c r="C490" s="166"/>
      <c r="D490" s="166"/>
      <c r="E490" s="166"/>
    </row>
    <row r="491" ht="15" customHeight="1">
      <c r="A491" s="214"/>
      <c r="B491" s="213"/>
      <c r="C491" s="166"/>
      <c r="D491" s="166"/>
      <c r="E491" s="166"/>
    </row>
    <row r="492" ht="15" customHeight="1">
      <c r="A492" s="214"/>
      <c r="B492" s="213"/>
      <c r="C492" s="166"/>
      <c r="D492" s="166"/>
      <c r="E492" s="166"/>
    </row>
    <row r="493" ht="15" customHeight="1">
      <c r="A493" s="214"/>
      <c r="B493" s="213"/>
      <c r="C493" s="166"/>
      <c r="D493" s="166"/>
      <c r="E493" s="166"/>
    </row>
    <row r="494" ht="15" customHeight="1">
      <c r="A494" s="214"/>
      <c r="B494" s="213"/>
      <c r="C494" s="166"/>
      <c r="D494" s="166"/>
      <c r="E494" s="166"/>
    </row>
    <row r="495" ht="15" customHeight="1">
      <c r="A495" s="214"/>
      <c r="B495" s="213"/>
      <c r="C495" s="166"/>
      <c r="D495" s="166"/>
      <c r="E495" s="166"/>
    </row>
    <row r="496" ht="15" customHeight="1">
      <c r="A496" s="214"/>
      <c r="B496" s="213"/>
      <c r="C496" s="166"/>
      <c r="D496" s="166"/>
      <c r="E496" s="166"/>
    </row>
    <row r="497" ht="15" customHeight="1">
      <c r="A497" s="214"/>
      <c r="B497" s="213"/>
      <c r="C497" s="166"/>
      <c r="D497" s="166"/>
      <c r="E497" s="166"/>
    </row>
    <row r="498" ht="15" customHeight="1">
      <c r="A498" s="214"/>
      <c r="B498" s="213"/>
      <c r="C498" s="166"/>
      <c r="D498" s="166"/>
      <c r="E498" s="166"/>
    </row>
    <row r="499" ht="15" customHeight="1">
      <c r="A499" s="214"/>
      <c r="B499" s="213"/>
      <c r="C499" s="166"/>
      <c r="D499" s="166"/>
      <c r="E499" s="166"/>
    </row>
    <row r="500" ht="15" customHeight="1">
      <c r="A500" s="214"/>
      <c r="B500" s="213"/>
      <c r="C500" s="166"/>
      <c r="D500" s="166"/>
      <c r="E500" s="166"/>
    </row>
    <row r="501" ht="15" customHeight="1">
      <c r="A501" s="214"/>
      <c r="B501" s="213"/>
      <c r="C501" s="166"/>
      <c r="D501" s="166"/>
      <c r="E501" s="166"/>
    </row>
    <row r="502" ht="15" customHeight="1">
      <c r="A502" s="214"/>
      <c r="B502" s="213"/>
      <c r="C502" s="166"/>
      <c r="D502" s="166"/>
      <c r="E502" s="166"/>
    </row>
    <row r="503" ht="15" customHeight="1">
      <c r="A503" s="214"/>
      <c r="B503" s="213"/>
      <c r="C503" s="166"/>
      <c r="D503" s="166"/>
      <c r="E503" s="166"/>
    </row>
    <row r="504" ht="15" customHeight="1">
      <c r="A504" s="214"/>
      <c r="B504" s="213"/>
      <c r="C504" s="166"/>
      <c r="D504" s="166"/>
      <c r="E504" s="166"/>
    </row>
    <row r="505" ht="15" customHeight="1">
      <c r="A505" s="214"/>
      <c r="B505" s="213"/>
      <c r="C505" s="166"/>
      <c r="D505" s="166"/>
      <c r="E505" s="166"/>
    </row>
    <row r="506" ht="15" customHeight="1">
      <c r="A506" s="214"/>
      <c r="B506" s="213"/>
      <c r="C506" s="166"/>
      <c r="D506" s="166"/>
      <c r="E506" s="166"/>
    </row>
    <row r="507" ht="15" customHeight="1">
      <c r="A507" s="214"/>
      <c r="B507" s="213"/>
      <c r="C507" s="166"/>
      <c r="D507" s="166"/>
      <c r="E507" s="166"/>
    </row>
    <row r="508" ht="15" customHeight="1">
      <c r="A508" s="214"/>
      <c r="B508" s="213"/>
      <c r="C508" s="166"/>
      <c r="D508" s="166"/>
      <c r="E508" s="166"/>
    </row>
    <row r="509" ht="15" customHeight="1">
      <c r="A509" s="214"/>
      <c r="B509" s="213"/>
      <c r="C509" s="166"/>
      <c r="D509" s="166"/>
      <c r="E509" s="166"/>
    </row>
    <row r="510" ht="15" customHeight="1">
      <c r="A510" s="214"/>
      <c r="B510" s="213"/>
      <c r="C510" s="166"/>
      <c r="D510" s="166"/>
      <c r="E510" s="166"/>
    </row>
    <row r="511" ht="15" customHeight="1">
      <c r="A511" s="214"/>
      <c r="B511" s="213"/>
      <c r="C511" s="166"/>
      <c r="D511" s="166"/>
      <c r="E511" s="166"/>
    </row>
    <row r="512" ht="13.65" customHeight="1">
      <c r="A512" s="215"/>
      <c r="B512" s="166"/>
      <c r="C512" s="166"/>
      <c r="D512" s="166"/>
      <c r="E512" s="166"/>
    </row>
    <row r="513" ht="13.65" customHeight="1">
      <c r="A513" s="166"/>
      <c r="B513" s="166"/>
      <c r="C513" s="166"/>
      <c r="D513" s="166"/>
      <c r="E513" s="166"/>
    </row>
    <row r="514" ht="13.65" customHeight="1">
      <c r="A514" s="166"/>
      <c r="B514" s="166"/>
      <c r="C514" s="166"/>
      <c r="D514" s="166"/>
      <c r="E514" s="166"/>
    </row>
    <row r="515" ht="13.65" customHeight="1">
      <c r="A515" s="166"/>
      <c r="B515" s="166"/>
      <c r="C515" s="166"/>
      <c r="D515" s="166"/>
      <c r="E515" s="166"/>
    </row>
    <row r="516" ht="13.65" customHeight="1">
      <c r="A516" s="166"/>
      <c r="B516" s="166"/>
      <c r="C516" s="166"/>
      <c r="D516" s="166"/>
      <c r="E516" s="166"/>
    </row>
    <row r="517" ht="13.65" customHeight="1">
      <c r="A517" s="166"/>
      <c r="B517" s="166"/>
      <c r="C517" s="166"/>
      <c r="D517" s="166"/>
      <c r="E517" s="166"/>
    </row>
    <row r="518" ht="13.65" customHeight="1">
      <c r="A518" s="166"/>
      <c r="B518" s="166"/>
      <c r="C518" s="166"/>
      <c r="D518" s="166"/>
      <c r="E518" s="166"/>
    </row>
    <row r="519" ht="13.65" customHeight="1">
      <c r="A519" s="166"/>
      <c r="B519" s="166"/>
      <c r="C519" s="166"/>
      <c r="D519" s="166"/>
      <c r="E519" s="166"/>
    </row>
    <row r="520" ht="13.65" customHeight="1">
      <c r="A520" s="166"/>
      <c r="B520" s="166"/>
      <c r="C520" s="166"/>
      <c r="D520" s="166"/>
      <c r="E520" s="166"/>
    </row>
    <row r="521" ht="13.65" customHeight="1">
      <c r="A521" s="166"/>
      <c r="B521" s="166"/>
      <c r="C521" s="166"/>
      <c r="D521" s="166"/>
      <c r="E521" s="166"/>
    </row>
    <row r="522" ht="13.65" customHeight="1">
      <c r="A522" s="166"/>
      <c r="B522" s="166"/>
      <c r="C522" s="166"/>
      <c r="D522" s="166"/>
      <c r="E522" s="166"/>
    </row>
    <row r="523" ht="13.65" customHeight="1">
      <c r="A523" s="166"/>
      <c r="B523" s="166"/>
      <c r="C523" s="166"/>
      <c r="D523" s="166"/>
      <c r="E523" s="166"/>
    </row>
    <row r="524" ht="13.65" customHeight="1">
      <c r="A524" s="166"/>
      <c r="B524" s="166"/>
      <c r="C524" s="166"/>
      <c r="D524" s="166"/>
      <c r="E524" s="166"/>
    </row>
    <row r="525" ht="13.65" customHeight="1">
      <c r="A525" s="166"/>
      <c r="B525" s="166"/>
      <c r="C525" s="166"/>
      <c r="D525" s="166"/>
      <c r="E525" s="166"/>
    </row>
    <row r="526" ht="13.65" customHeight="1">
      <c r="A526" s="166"/>
      <c r="B526" s="166"/>
      <c r="C526" s="166"/>
      <c r="D526" s="166"/>
      <c r="E526" s="166"/>
    </row>
    <row r="527" ht="13.65" customHeight="1">
      <c r="A527" s="166"/>
      <c r="B527" s="166"/>
      <c r="C527" s="166"/>
      <c r="D527" s="166"/>
      <c r="E527" s="166"/>
    </row>
    <row r="528" ht="13.65" customHeight="1">
      <c r="A528" s="166"/>
      <c r="B528" s="166"/>
      <c r="C528" s="166"/>
      <c r="D528" s="166"/>
      <c r="E528" s="166"/>
    </row>
    <row r="529" ht="13.65" customHeight="1">
      <c r="A529" s="166"/>
      <c r="B529" s="166"/>
      <c r="C529" s="166"/>
      <c r="D529" s="166"/>
      <c r="E529" s="166"/>
    </row>
    <row r="530" ht="13.65" customHeight="1">
      <c r="A530" s="166"/>
      <c r="B530" s="166"/>
      <c r="C530" s="166"/>
      <c r="D530" s="166"/>
      <c r="E530" s="166"/>
    </row>
    <row r="531" ht="13.65" customHeight="1">
      <c r="A531" s="166"/>
      <c r="B531" s="166"/>
      <c r="C531" s="166"/>
      <c r="D531" s="166"/>
      <c r="E531" s="166"/>
    </row>
    <row r="532" ht="13.65" customHeight="1">
      <c r="A532" s="166"/>
      <c r="B532" s="166"/>
      <c r="C532" s="166"/>
      <c r="D532" s="166"/>
      <c r="E532" s="166"/>
    </row>
    <row r="533" ht="13.65" customHeight="1">
      <c r="A533" s="166"/>
      <c r="B533" s="166"/>
      <c r="C533" s="166"/>
      <c r="D533" s="166"/>
      <c r="E533" s="166"/>
    </row>
    <row r="534" ht="13.65" customHeight="1">
      <c r="A534" s="166"/>
      <c r="B534" s="166"/>
      <c r="C534" s="166"/>
      <c r="D534" s="166"/>
      <c r="E534" s="166"/>
    </row>
    <row r="535" ht="13.65" customHeight="1">
      <c r="A535" s="166"/>
      <c r="B535" s="166"/>
      <c r="C535" s="166"/>
      <c r="D535" s="166"/>
      <c r="E535" s="166"/>
    </row>
    <row r="536" ht="13.65" customHeight="1">
      <c r="A536" s="166"/>
      <c r="B536" s="166"/>
      <c r="C536" s="166"/>
      <c r="D536" s="166"/>
      <c r="E536" s="166"/>
    </row>
    <row r="537" ht="13.65" customHeight="1">
      <c r="A537" s="166"/>
      <c r="B537" s="166"/>
      <c r="C537" s="166"/>
      <c r="D537" s="166"/>
      <c r="E537" s="166"/>
    </row>
    <row r="538" ht="13.65" customHeight="1">
      <c r="A538" s="166"/>
      <c r="B538" s="166"/>
      <c r="C538" s="166"/>
      <c r="D538" s="166"/>
      <c r="E538" s="166"/>
    </row>
    <row r="539" ht="13.65" customHeight="1">
      <c r="A539" s="166"/>
      <c r="B539" s="166"/>
      <c r="C539" s="166"/>
      <c r="D539" s="166"/>
      <c r="E539" s="166"/>
    </row>
    <row r="540" ht="13.65" customHeight="1">
      <c r="A540" s="166"/>
      <c r="B540" s="166"/>
      <c r="C540" s="166"/>
      <c r="D540" s="166"/>
      <c r="E540" s="166"/>
    </row>
    <row r="541" ht="13.65" customHeight="1">
      <c r="A541" s="166"/>
      <c r="B541" s="166"/>
      <c r="C541" s="166"/>
      <c r="D541" s="166"/>
      <c r="E541" s="166"/>
    </row>
    <row r="542" ht="13.65" customHeight="1">
      <c r="A542" s="166"/>
      <c r="B542" s="166"/>
      <c r="C542" s="166"/>
      <c r="D542" s="166"/>
      <c r="E542" s="166"/>
    </row>
    <row r="543" ht="13.65" customHeight="1">
      <c r="A543" s="166"/>
      <c r="B543" s="166"/>
      <c r="C543" s="166"/>
      <c r="D543" s="166"/>
      <c r="E543" s="166"/>
    </row>
    <row r="544" ht="13.65" customHeight="1">
      <c r="A544" s="166"/>
      <c r="B544" s="166"/>
      <c r="C544" s="166"/>
      <c r="D544" s="166"/>
      <c r="E544" s="166"/>
    </row>
    <row r="545" ht="13.65" customHeight="1">
      <c r="A545" s="166"/>
      <c r="B545" s="166"/>
      <c r="C545" s="166"/>
      <c r="D545" s="166"/>
      <c r="E545" s="166"/>
    </row>
    <row r="546" ht="13.65" customHeight="1">
      <c r="A546" s="166"/>
      <c r="B546" s="166"/>
      <c r="C546" s="166"/>
      <c r="D546" s="166"/>
      <c r="E546" s="166"/>
    </row>
    <row r="547" ht="13.65" customHeight="1">
      <c r="A547" s="166"/>
      <c r="B547" s="166"/>
      <c r="C547" s="166"/>
      <c r="D547" s="166"/>
      <c r="E547" s="166"/>
    </row>
    <row r="548" ht="13.65" customHeight="1">
      <c r="A548" s="166"/>
      <c r="B548" s="166"/>
      <c r="C548" s="166"/>
      <c r="D548" s="166"/>
      <c r="E548" s="166"/>
    </row>
    <row r="549" ht="13.65" customHeight="1">
      <c r="A549" s="166"/>
      <c r="B549" s="166"/>
      <c r="C549" s="166"/>
      <c r="D549" s="166"/>
      <c r="E549" s="166"/>
    </row>
    <row r="550" ht="13.65" customHeight="1">
      <c r="A550" s="166"/>
      <c r="B550" s="166"/>
      <c r="C550" s="166"/>
      <c r="D550" s="166"/>
      <c r="E550" s="166"/>
    </row>
    <row r="551" ht="13.65" customHeight="1">
      <c r="A551" s="166"/>
      <c r="B551" s="166"/>
      <c r="C551" s="166"/>
      <c r="D551" s="166"/>
      <c r="E551" s="166"/>
    </row>
    <row r="552" ht="13.65" customHeight="1">
      <c r="A552" s="166"/>
      <c r="B552" s="166"/>
      <c r="C552" s="166"/>
      <c r="D552" s="166"/>
      <c r="E552" s="166"/>
    </row>
    <row r="553" ht="13.65" customHeight="1">
      <c r="A553" s="166"/>
      <c r="B553" s="166"/>
      <c r="C553" s="166"/>
      <c r="D553" s="166"/>
      <c r="E553" s="166"/>
    </row>
    <row r="554" ht="13.65" customHeight="1">
      <c r="A554" s="166"/>
      <c r="B554" s="166"/>
      <c r="C554" s="166"/>
      <c r="D554" s="166"/>
      <c r="E554" s="166"/>
    </row>
    <row r="555" ht="13.65" customHeight="1">
      <c r="A555" s="166"/>
      <c r="B555" s="166"/>
      <c r="C555" s="166"/>
      <c r="D555" s="166"/>
      <c r="E555" s="166"/>
    </row>
    <row r="556" ht="13.65" customHeight="1">
      <c r="A556" s="166"/>
      <c r="B556" s="166"/>
      <c r="C556" s="166"/>
      <c r="D556" s="166"/>
      <c r="E556" s="166"/>
    </row>
    <row r="557" ht="13.65" customHeight="1">
      <c r="A557" s="166"/>
      <c r="B557" s="166"/>
      <c r="C557" s="166"/>
      <c r="D557" s="166"/>
      <c r="E557" s="166"/>
    </row>
    <row r="558" ht="13.65" customHeight="1">
      <c r="A558" s="166"/>
      <c r="B558" s="166"/>
      <c r="C558" s="166"/>
      <c r="D558" s="166"/>
      <c r="E558" s="166"/>
    </row>
    <row r="559" ht="13.65" customHeight="1">
      <c r="A559" s="166"/>
      <c r="B559" s="166"/>
      <c r="C559" s="166"/>
      <c r="D559" s="166"/>
      <c r="E559" s="166"/>
    </row>
    <row r="560" ht="13.65" customHeight="1">
      <c r="A560" s="166"/>
      <c r="B560" s="166"/>
      <c r="C560" s="166"/>
      <c r="D560" s="166"/>
      <c r="E560" s="166"/>
    </row>
    <row r="561" ht="13.65" customHeight="1">
      <c r="A561" s="166"/>
      <c r="B561" s="166"/>
      <c r="C561" s="166"/>
      <c r="D561" s="166"/>
      <c r="E561" s="166"/>
    </row>
    <row r="562" ht="13.65" customHeight="1">
      <c r="A562" s="166"/>
      <c r="B562" s="166"/>
      <c r="C562" s="166"/>
      <c r="D562" s="166"/>
      <c r="E562" s="166"/>
    </row>
    <row r="563" ht="13.65" customHeight="1">
      <c r="A563" s="166"/>
      <c r="B563" s="166"/>
      <c r="C563" s="166"/>
      <c r="D563" s="166"/>
      <c r="E563" s="166"/>
    </row>
    <row r="564" ht="13.65" customHeight="1">
      <c r="A564" s="166"/>
      <c r="B564" s="166"/>
      <c r="C564" s="166"/>
      <c r="D564" s="166"/>
      <c r="E564" s="166"/>
    </row>
    <row r="565" ht="13.65" customHeight="1">
      <c r="A565" s="166"/>
      <c r="B565" s="166"/>
      <c r="C565" s="166"/>
      <c r="D565" s="166"/>
      <c r="E565" s="166"/>
    </row>
    <row r="566" ht="13.65" customHeight="1">
      <c r="A566" s="166"/>
      <c r="B566" s="166"/>
      <c r="C566" s="166"/>
      <c r="D566" s="166"/>
      <c r="E566" s="166"/>
    </row>
    <row r="567" ht="13.65" customHeight="1">
      <c r="A567" s="166"/>
      <c r="B567" s="166"/>
      <c r="C567" s="166"/>
      <c r="D567" s="166"/>
      <c r="E567" s="166"/>
    </row>
    <row r="568" ht="13.65" customHeight="1">
      <c r="A568" s="166"/>
      <c r="B568" s="166"/>
      <c r="C568" s="166"/>
      <c r="D568" s="166"/>
      <c r="E568" s="166"/>
    </row>
    <row r="569" ht="13.65" customHeight="1">
      <c r="A569" s="166"/>
      <c r="B569" s="166"/>
      <c r="C569" s="166"/>
      <c r="D569" s="166"/>
      <c r="E569" s="166"/>
    </row>
    <row r="570" ht="13.65" customHeight="1">
      <c r="A570" s="166"/>
      <c r="B570" s="166"/>
      <c r="C570" s="166"/>
      <c r="D570" s="166"/>
      <c r="E570" s="166"/>
    </row>
    <row r="571" ht="13.65" customHeight="1">
      <c r="A571" s="166"/>
      <c r="B571" s="166"/>
      <c r="C571" s="166"/>
      <c r="D571" s="166"/>
      <c r="E571" s="166"/>
    </row>
    <row r="572" ht="13.65" customHeight="1">
      <c r="A572" s="166"/>
      <c r="B572" s="166"/>
      <c r="C572" s="166"/>
      <c r="D572" s="166"/>
      <c r="E572" s="166"/>
    </row>
    <row r="573" ht="13.65" customHeight="1">
      <c r="A573" s="166"/>
      <c r="B573" s="166"/>
      <c r="C573" s="166"/>
      <c r="D573" s="166"/>
      <c r="E573" s="166"/>
    </row>
    <row r="574" ht="13.65" customHeight="1">
      <c r="A574" s="166"/>
      <c r="B574" s="166"/>
      <c r="C574" s="166"/>
      <c r="D574" s="166"/>
      <c r="E574" s="166"/>
    </row>
    <row r="575" ht="13.65" customHeight="1">
      <c r="A575" s="166"/>
      <c r="B575" s="166"/>
      <c r="C575" s="166"/>
      <c r="D575" s="166"/>
      <c r="E575" s="166"/>
    </row>
    <row r="576" ht="13.65" customHeight="1">
      <c r="A576" s="166"/>
      <c r="B576" s="166"/>
      <c r="C576" s="166"/>
      <c r="D576" s="166"/>
      <c r="E576" s="166"/>
    </row>
    <row r="577" ht="13.65" customHeight="1">
      <c r="A577" s="166"/>
      <c r="B577" s="166"/>
      <c r="C577" s="166"/>
      <c r="D577" s="166"/>
      <c r="E577" s="166"/>
    </row>
    <row r="578" ht="13.65" customHeight="1">
      <c r="A578" s="166"/>
      <c r="B578" s="166"/>
      <c r="C578" s="166"/>
      <c r="D578" s="166"/>
      <c r="E578" s="166"/>
    </row>
    <row r="579" ht="13.65" customHeight="1">
      <c r="A579" s="166"/>
      <c r="B579" s="166"/>
      <c r="C579" s="166"/>
      <c r="D579" s="166"/>
      <c r="E579" s="166"/>
    </row>
    <row r="580" ht="13.65" customHeight="1">
      <c r="A580" s="166"/>
      <c r="B580" s="166"/>
      <c r="C580" s="166"/>
      <c r="D580" s="166"/>
      <c r="E580" s="166"/>
    </row>
    <row r="581" ht="13.65" customHeight="1">
      <c r="A581" s="166"/>
      <c r="B581" s="166"/>
      <c r="C581" s="166"/>
      <c r="D581" s="166"/>
      <c r="E581" s="166"/>
    </row>
    <row r="582" ht="13.65" customHeight="1">
      <c r="A582" s="166"/>
      <c r="B582" s="166"/>
      <c r="C582" s="166"/>
      <c r="D582" s="166"/>
      <c r="E582" s="166"/>
    </row>
    <row r="583" ht="13.65" customHeight="1">
      <c r="A583" s="166"/>
      <c r="B583" s="166"/>
      <c r="C583" s="166"/>
      <c r="D583" s="166"/>
      <c r="E583" s="166"/>
    </row>
    <row r="584" ht="13.65" customHeight="1">
      <c r="A584" s="166"/>
      <c r="B584" s="166"/>
      <c r="C584" s="166"/>
      <c r="D584" s="166"/>
      <c r="E584" s="166"/>
    </row>
    <row r="585" ht="13.65" customHeight="1">
      <c r="A585" s="166"/>
      <c r="B585" s="166"/>
      <c r="C585" s="166"/>
      <c r="D585" s="166"/>
      <c r="E585" s="166"/>
    </row>
    <row r="586" ht="13.65" customHeight="1">
      <c r="A586" s="166"/>
      <c r="B586" s="166"/>
      <c r="C586" s="166"/>
      <c r="D586" s="166"/>
      <c r="E586" s="166"/>
    </row>
    <row r="587" ht="13.65" customHeight="1">
      <c r="A587" s="166"/>
      <c r="B587" s="166"/>
      <c r="C587" s="166"/>
      <c r="D587" s="166"/>
      <c r="E587" s="166"/>
    </row>
    <row r="588" ht="13.65" customHeight="1">
      <c r="A588" s="166"/>
      <c r="B588" s="166"/>
      <c r="C588" s="166"/>
      <c r="D588" s="166"/>
      <c r="E588" s="166"/>
    </row>
    <row r="589" ht="13.65" customHeight="1">
      <c r="A589" s="166"/>
      <c r="B589" s="166"/>
      <c r="C589" s="166"/>
      <c r="D589" s="166"/>
      <c r="E589" s="166"/>
    </row>
    <row r="590" ht="13.65" customHeight="1">
      <c r="A590" s="166"/>
      <c r="B590" s="166"/>
      <c r="C590" s="166"/>
      <c r="D590" s="166"/>
      <c r="E590" s="166"/>
    </row>
    <row r="591" ht="13.65" customHeight="1">
      <c r="A591" s="166"/>
      <c r="B591" s="166"/>
      <c r="C591" s="166"/>
      <c r="D591" s="166"/>
      <c r="E591" s="166"/>
    </row>
    <row r="592" ht="13.65" customHeight="1">
      <c r="A592" s="166"/>
      <c r="B592" s="166"/>
      <c r="C592" s="166"/>
      <c r="D592" s="166"/>
      <c r="E592" s="166"/>
    </row>
    <row r="593" ht="13.65" customHeight="1">
      <c r="A593" s="166"/>
      <c r="B593" s="166"/>
      <c r="C593" s="166"/>
      <c r="D593" s="166"/>
      <c r="E593" s="166"/>
    </row>
    <row r="594" ht="13.65" customHeight="1">
      <c r="A594" s="166"/>
      <c r="B594" s="166"/>
      <c r="C594" s="166"/>
      <c r="D594" s="166"/>
      <c r="E594" s="166"/>
    </row>
    <row r="595" ht="13.65" customHeight="1">
      <c r="A595" s="166"/>
      <c r="B595" s="166"/>
      <c r="C595" s="166"/>
      <c r="D595" s="166"/>
      <c r="E595" s="166"/>
    </row>
    <row r="596" ht="13.65" customHeight="1">
      <c r="A596" s="166"/>
      <c r="B596" s="166"/>
      <c r="C596" s="166"/>
      <c r="D596" s="166"/>
      <c r="E596" s="166"/>
    </row>
    <row r="597" ht="13.65" customHeight="1">
      <c r="A597" s="166"/>
      <c r="B597" s="166"/>
      <c r="C597" s="166"/>
      <c r="D597" s="166"/>
      <c r="E597" s="166"/>
    </row>
    <row r="598" ht="13.65" customHeight="1">
      <c r="A598" s="166"/>
      <c r="B598" s="166"/>
      <c r="C598" s="166"/>
      <c r="D598" s="166"/>
      <c r="E598" s="166"/>
    </row>
    <row r="599" ht="13.65" customHeight="1">
      <c r="A599" s="166"/>
      <c r="B599" s="166"/>
      <c r="C599" s="166"/>
      <c r="D599" s="166"/>
      <c r="E599" s="166"/>
    </row>
    <row r="600" ht="13.65" customHeight="1">
      <c r="A600" s="166"/>
      <c r="B600" s="166"/>
      <c r="C600" s="166"/>
      <c r="D600" s="166"/>
      <c r="E600" s="166"/>
    </row>
    <row r="601" ht="13.65" customHeight="1">
      <c r="A601" s="166"/>
      <c r="B601" s="166"/>
      <c r="C601" s="166"/>
      <c r="D601" s="166"/>
      <c r="E601" s="166"/>
    </row>
    <row r="602" ht="13.65" customHeight="1">
      <c r="A602" s="166"/>
      <c r="B602" s="166"/>
      <c r="C602" s="166"/>
      <c r="D602" s="166"/>
      <c r="E602" s="166"/>
    </row>
    <row r="603" ht="13.65" customHeight="1">
      <c r="A603" s="166"/>
      <c r="B603" s="166"/>
      <c r="C603" s="166"/>
      <c r="D603" s="166"/>
      <c r="E603" s="166"/>
    </row>
    <row r="604" ht="13.65" customHeight="1">
      <c r="A604" s="166"/>
      <c r="B604" s="166"/>
      <c r="C604" s="166"/>
      <c r="D604" s="166"/>
      <c r="E604" s="166"/>
    </row>
    <row r="605" ht="13.65" customHeight="1">
      <c r="A605" s="166"/>
      <c r="B605" s="166"/>
      <c r="C605" s="166"/>
      <c r="D605" s="166"/>
      <c r="E605" s="166"/>
    </row>
    <row r="606" ht="13.65" customHeight="1">
      <c r="A606" s="166"/>
      <c r="B606" s="166"/>
      <c r="C606" s="166"/>
      <c r="D606" s="166"/>
      <c r="E606" s="166"/>
    </row>
    <row r="607" ht="13.65" customHeight="1">
      <c r="A607" s="166"/>
      <c r="B607" s="166"/>
      <c r="C607" s="166"/>
      <c r="D607" s="166"/>
      <c r="E607" s="166"/>
    </row>
    <row r="608" ht="13.65" customHeight="1">
      <c r="A608" s="166"/>
      <c r="B608" s="166"/>
      <c r="C608" s="166"/>
      <c r="D608" s="166"/>
      <c r="E608" s="166"/>
    </row>
    <row r="609" ht="13.65" customHeight="1">
      <c r="A609" s="166"/>
      <c r="B609" s="166"/>
      <c r="C609" s="166"/>
      <c r="D609" s="166"/>
      <c r="E609" s="166"/>
    </row>
    <row r="610" ht="13.65" customHeight="1">
      <c r="A610" s="166"/>
      <c r="B610" s="166"/>
      <c r="C610" s="166"/>
      <c r="D610" s="166"/>
      <c r="E610" s="166"/>
    </row>
    <row r="611" ht="13.65" customHeight="1">
      <c r="A611" s="166"/>
      <c r="B611" s="166"/>
      <c r="C611" s="166"/>
      <c r="D611" s="166"/>
      <c r="E611" s="166"/>
    </row>
    <row r="612" ht="13.65" customHeight="1">
      <c r="A612" s="166"/>
      <c r="B612" s="166"/>
      <c r="C612" s="166"/>
      <c r="D612" s="166"/>
      <c r="E612" s="166"/>
    </row>
    <row r="613" ht="13.65" customHeight="1">
      <c r="A613" s="166"/>
      <c r="B613" s="166"/>
      <c r="C613" s="166"/>
      <c r="D613" s="166"/>
      <c r="E613" s="166"/>
    </row>
    <row r="614" ht="13.65" customHeight="1">
      <c r="A614" s="166"/>
      <c r="B614" s="166"/>
      <c r="C614" s="166"/>
      <c r="D614" s="166"/>
      <c r="E614" s="166"/>
    </row>
    <row r="615" ht="13.65" customHeight="1">
      <c r="A615" s="166"/>
      <c r="B615" s="166"/>
      <c r="C615" s="166"/>
      <c r="D615" s="166"/>
      <c r="E615" s="166"/>
    </row>
    <row r="616" ht="13.65" customHeight="1">
      <c r="A616" s="166"/>
      <c r="B616" s="166"/>
      <c r="C616" s="166"/>
      <c r="D616" s="166"/>
      <c r="E616" s="166"/>
    </row>
    <row r="617" ht="13.65" customHeight="1">
      <c r="A617" s="166"/>
      <c r="B617" s="166"/>
      <c r="C617" s="166"/>
      <c r="D617" s="166"/>
      <c r="E617" s="166"/>
    </row>
    <row r="618" ht="13.65" customHeight="1">
      <c r="A618" s="166"/>
      <c r="B618" s="166"/>
      <c r="C618" s="166"/>
      <c r="D618" s="166"/>
      <c r="E618" s="166"/>
    </row>
    <row r="619" ht="13.65" customHeight="1">
      <c r="A619" s="166"/>
      <c r="B619" s="166"/>
      <c r="C619" s="166"/>
      <c r="D619" s="166"/>
      <c r="E619" s="166"/>
    </row>
    <row r="620" ht="13.65" customHeight="1">
      <c r="A620" s="166"/>
      <c r="B620" s="166"/>
      <c r="C620" s="166"/>
      <c r="D620" s="166"/>
      <c r="E620" s="166"/>
    </row>
    <row r="621" ht="13.65" customHeight="1">
      <c r="A621" s="166"/>
      <c r="B621" s="166"/>
      <c r="C621" s="166"/>
      <c r="D621" s="166"/>
      <c r="E621" s="166"/>
    </row>
    <row r="622" ht="13.65" customHeight="1">
      <c r="A622" s="166"/>
      <c r="B622" s="166"/>
      <c r="C622" s="166"/>
      <c r="D622" s="166"/>
      <c r="E622" s="166"/>
    </row>
    <row r="623" ht="13.65" customHeight="1">
      <c r="A623" s="166"/>
      <c r="B623" s="166"/>
      <c r="C623" s="166"/>
      <c r="D623" s="166"/>
      <c r="E623" s="166"/>
    </row>
    <row r="624" ht="13.65" customHeight="1">
      <c r="A624" s="166"/>
      <c r="B624" s="166"/>
      <c r="C624" s="166"/>
      <c r="D624" s="166"/>
      <c r="E624" s="166"/>
    </row>
    <row r="625" ht="13.65" customHeight="1">
      <c r="A625" s="166"/>
      <c r="B625" s="166"/>
      <c r="C625" s="166"/>
      <c r="D625" s="166"/>
      <c r="E625" s="166"/>
    </row>
    <row r="626" ht="13.65" customHeight="1">
      <c r="A626" s="166"/>
      <c r="B626" s="166"/>
      <c r="C626" s="166"/>
      <c r="D626" s="166"/>
      <c r="E626" s="166"/>
    </row>
    <row r="627" ht="13.65" customHeight="1">
      <c r="A627" s="166"/>
      <c r="B627" s="166"/>
      <c r="C627" s="166"/>
      <c r="D627" s="166"/>
      <c r="E627" s="166"/>
    </row>
    <row r="628" ht="13.65" customHeight="1">
      <c r="A628" s="166"/>
      <c r="B628" s="166"/>
      <c r="C628" s="166"/>
      <c r="D628" s="166"/>
      <c r="E628" s="166"/>
    </row>
    <row r="629" ht="13.65" customHeight="1">
      <c r="A629" s="166"/>
      <c r="B629" s="166"/>
      <c r="C629" s="166"/>
      <c r="D629" s="166"/>
      <c r="E629" s="166"/>
    </row>
    <row r="630" ht="13.65" customHeight="1">
      <c r="A630" s="166"/>
      <c r="B630" s="166"/>
      <c r="C630" s="166"/>
      <c r="D630" s="166"/>
      <c r="E630" s="166"/>
    </row>
    <row r="631" ht="13.65" customHeight="1">
      <c r="A631" s="166"/>
      <c r="B631" s="166"/>
      <c r="C631" s="166"/>
      <c r="D631" s="166"/>
      <c r="E631" s="166"/>
    </row>
    <row r="632" ht="13.65" customHeight="1">
      <c r="A632" s="166"/>
      <c r="B632" s="166"/>
      <c r="C632" s="166"/>
      <c r="D632" s="166"/>
      <c r="E632" s="166"/>
    </row>
    <row r="633" ht="13.65" customHeight="1">
      <c r="A633" s="166"/>
      <c r="B633" s="166"/>
      <c r="C633" s="166"/>
      <c r="D633" s="166"/>
      <c r="E633" s="166"/>
    </row>
    <row r="634" ht="13.65" customHeight="1">
      <c r="A634" s="166"/>
      <c r="B634" s="166"/>
      <c r="C634" s="166"/>
      <c r="D634" s="166"/>
      <c r="E634" s="166"/>
    </row>
    <row r="635" ht="13.65" customHeight="1">
      <c r="A635" s="166"/>
      <c r="B635" s="166"/>
      <c r="C635" s="166"/>
      <c r="D635" s="166"/>
      <c r="E635" s="166"/>
    </row>
    <row r="636" ht="13.65" customHeight="1">
      <c r="A636" s="166"/>
      <c r="B636" s="166"/>
      <c r="C636" s="166"/>
      <c r="D636" s="166"/>
      <c r="E636" s="166"/>
    </row>
    <row r="637" ht="13.65" customHeight="1">
      <c r="A637" s="166"/>
      <c r="B637" s="166"/>
      <c r="C637" s="166"/>
      <c r="D637" s="166"/>
      <c r="E637" s="166"/>
    </row>
    <row r="638" ht="13.65" customHeight="1">
      <c r="A638" s="166"/>
      <c r="B638" s="166"/>
      <c r="C638" s="166"/>
      <c r="D638" s="166"/>
      <c r="E638" s="166"/>
    </row>
    <row r="639" ht="13.65" customHeight="1">
      <c r="A639" s="166"/>
      <c r="B639" s="166"/>
      <c r="C639" s="166"/>
      <c r="D639" s="166"/>
      <c r="E639" s="166"/>
    </row>
    <row r="640" ht="13.65" customHeight="1">
      <c r="A640" s="166"/>
      <c r="B640" s="166"/>
      <c r="C640" s="166"/>
      <c r="D640" s="166"/>
      <c r="E640" s="166"/>
    </row>
    <row r="641" ht="13.65" customHeight="1">
      <c r="A641" s="166"/>
      <c r="B641" s="166"/>
      <c r="C641" s="166"/>
      <c r="D641" s="166"/>
      <c r="E641" s="166"/>
    </row>
    <row r="642" ht="13.65" customHeight="1">
      <c r="A642" s="166"/>
      <c r="B642" s="166"/>
      <c r="C642" s="166"/>
      <c r="D642" s="166"/>
      <c r="E642" s="166"/>
    </row>
    <row r="643" ht="13.65" customHeight="1">
      <c r="A643" s="166"/>
      <c r="B643" s="166"/>
      <c r="C643" s="166"/>
      <c r="D643" s="166"/>
      <c r="E643" s="166"/>
    </row>
    <row r="644" ht="13.65" customHeight="1">
      <c r="A644" s="166"/>
      <c r="B644" s="166"/>
      <c r="C644" s="166"/>
      <c r="D644" s="166"/>
      <c r="E644" s="166"/>
    </row>
    <row r="645" ht="13.65" customHeight="1">
      <c r="A645" s="166"/>
      <c r="B645" s="166"/>
      <c r="C645" s="166"/>
      <c r="D645" s="166"/>
      <c r="E645" s="166"/>
    </row>
    <row r="646" ht="13.65" customHeight="1">
      <c r="A646" s="166"/>
      <c r="B646" s="166"/>
      <c r="C646" s="166"/>
      <c r="D646" s="166"/>
      <c r="E646" s="166"/>
    </row>
    <row r="647" ht="13.65" customHeight="1">
      <c r="A647" s="166"/>
      <c r="B647" s="166"/>
      <c r="C647" s="166"/>
      <c r="D647" s="166"/>
      <c r="E647" s="166"/>
    </row>
    <row r="648" ht="13.65" customHeight="1">
      <c r="A648" s="166"/>
      <c r="B648" s="166"/>
      <c r="C648" s="166"/>
      <c r="D648" s="166"/>
      <c r="E648" s="166"/>
    </row>
    <row r="649" ht="13.65" customHeight="1">
      <c r="A649" s="166"/>
      <c r="B649" s="166"/>
      <c r="C649" s="166"/>
      <c r="D649" s="166"/>
      <c r="E649" s="166"/>
    </row>
    <row r="650" ht="13.65" customHeight="1">
      <c r="A650" s="166"/>
      <c r="B650" s="166"/>
      <c r="C650" s="166"/>
      <c r="D650" s="166"/>
      <c r="E650" s="166"/>
    </row>
    <row r="651" ht="13.65" customHeight="1">
      <c r="A651" s="166"/>
      <c r="B651" s="166"/>
      <c r="C651" s="166"/>
      <c r="D651" s="166"/>
      <c r="E651" s="166"/>
    </row>
    <row r="652" ht="13.65" customHeight="1">
      <c r="A652" s="166"/>
      <c r="B652" s="166"/>
      <c r="C652" s="166"/>
      <c r="D652" s="166"/>
      <c r="E652" s="166"/>
    </row>
    <row r="653" ht="13.65" customHeight="1">
      <c r="A653" s="166"/>
      <c r="B653" s="166"/>
      <c r="C653" s="166"/>
      <c r="D653" s="166"/>
      <c r="E653" s="166"/>
    </row>
    <row r="654" ht="13.65" customHeight="1">
      <c r="A654" s="166"/>
      <c r="B654" s="166"/>
      <c r="C654" s="166"/>
      <c r="D654" s="166"/>
      <c r="E654" s="166"/>
    </row>
    <row r="655" ht="13.65" customHeight="1">
      <c r="A655" s="166"/>
      <c r="B655" s="166"/>
      <c r="C655" s="166"/>
      <c r="D655" s="166"/>
      <c r="E655" s="166"/>
    </row>
    <row r="656" ht="13.65" customHeight="1">
      <c r="A656" s="166"/>
      <c r="B656" s="166"/>
      <c r="C656" s="166"/>
      <c r="D656" s="166"/>
      <c r="E656" s="166"/>
    </row>
    <row r="657" ht="13.65" customHeight="1">
      <c r="A657" s="166"/>
      <c r="B657" s="166"/>
      <c r="C657" s="166"/>
      <c r="D657" s="166"/>
      <c r="E657" s="166"/>
    </row>
    <row r="658" ht="13.65" customHeight="1">
      <c r="A658" s="166"/>
      <c r="B658" s="166"/>
      <c r="C658" s="166"/>
      <c r="D658" s="166"/>
      <c r="E658" s="166"/>
    </row>
    <row r="659" ht="13.65" customHeight="1">
      <c r="A659" s="166"/>
      <c r="B659" s="166"/>
      <c r="C659" s="166"/>
      <c r="D659" s="166"/>
      <c r="E659" s="166"/>
    </row>
    <row r="660" ht="13.65" customHeight="1">
      <c r="A660" s="166"/>
      <c r="B660" s="166"/>
      <c r="C660" s="166"/>
      <c r="D660" s="166"/>
      <c r="E660" s="166"/>
    </row>
    <row r="661" ht="13.65" customHeight="1">
      <c r="A661" s="166"/>
      <c r="B661" s="166"/>
      <c r="C661" s="166"/>
      <c r="D661" s="166"/>
      <c r="E661" s="166"/>
    </row>
    <row r="662" ht="13.65" customHeight="1">
      <c r="A662" s="166"/>
      <c r="B662" s="166"/>
      <c r="C662" s="166"/>
      <c r="D662" s="166"/>
      <c r="E662" s="166"/>
    </row>
    <row r="663" ht="13.65" customHeight="1">
      <c r="A663" s="166"/>
      <c r="B663" s="166"/>
      <c r="C663" s="166"/>
      <c r="D663" s="166"/>
      <c r="E663" s="166"/>
    </row>
    <row r="664" ht="13.65" customHeight="1">
      <c r="A664" s="166"/>
      <c r="B664" s="166"/>
      <c r="C664" s="166"/>
      <c r="D664" s="166"/>
      <c r="E664" s="166"/>
    </row>
    <row r="665" ht="13.65" customHeight="1">
      <c r="A665" s="166"/>
      <c r="B665" s="166"/>
      <c r="C665" s="166"/>
      <c r="D665" s="166"/>
      <c r="E665" s="166"/>
    </row>
    <row r="666" ht="13.65" customHeight="1">
      <c r="A666" s="166"/>
      <c r="B666" s="166"/>
      <c r="C666" s="166"/>
      <c r="D666" s="166"/>
      <c r="E666" s="166"/>
    </row>
    <row r="667" ht="13.65" customHeight="1">
      <c r="A667" s="166"/>
      <c r="B667" s="166"/>
      <c r="C667" s="166"/>
      <c r="D667" s="166"/>
      <c r="E667" s="166"/>
    </row>
    <row r="668" ht="13.65" customHeight="1">
      <c r="A668" s="166"/>
      <c r="B668" s="166"/>
      <c r="C668" s="166"/>
      <c r="D668" s="166"/>
      <c r="E668" s="166"/>
    </row>
    <row r="669" ht="13.65" customHeight="1">
      <c r="A669" s="166"/>
      <c r="B669" s="166"/>
      <c r="C669" s="166"/>
      <c r="D669" s="166"/>
      <c r="E669" s="166"/>
    </row>
    <row r="670" ht="13.65" customHeight="1">
      <c r="A670" s="166"/>
      <c r="B670" s="166"/>
      <c r="C670" s="166"/>
      <c r="D670" s="166"/>
      <c r="E670" s="166"/>
    </row>
    <row r="671" ht="13.65" customHeight="1">
      <c r="A671" s="166"/>
      <c r="B671" s="166"/>
      <c r="C671" s="166"/>
      <c r="D671" s="166"/>
      <c r="E671" s="166"/>
    </row>
    <row r="672" ht="13.65" customHeight="1">
      <c r="A672" s="166"/>
      <c r="B672" s="166"/>
      <c r="C672" s="166"/>
      <c r="D672" s="166"/>
      <c r="E672" s="166"/>
    </row>
    <row r="673" ht="13.65" customHeight="1">
      <c r="A673" s="166"/>
      <c r="B673" s="166"/>
      <c r="C673" s="166"/>
      <c r="D673" s="166"/>
      <c r="E673" s="166"/>
    </row>
    <row r="674" ht="13.65" customHeight="1">
      <c r="A674" s="166"/>
      <c r="B674" s="166"/>
      <c r="C674" s="166"/>
      <c r="D674" s="166"/>
      <c r="E674" s="166"/>
    </row>
    <row r="675" ht="13.65" customHeight="1">
      <c r="A675" s="166"/>
      <c r="B675" s="166"/>
      <c r="C675" s="166"/>
      <c r="D675" s="166"/>
      <c r="E675" s="166"/>
    </row>
    <row r="676" ht="13.65" customHeight="1">
      <c r="A676" s="166"/>
      <c r="B676" s="166"/>
      <c r="C676" s="166"/>
      <c r="D676" s="166"/>
      <c r="E676" s="166"/>
    </row>
    <row r="677" ht="13.65" customHeight="1">
      <c r="A677" s="166"/>
      <c r="B677" s="166"/>
      <c r="C677" s="166"/>
      <c r="D677" s="166"/>
      <c r="E677" s="166"/>
    </row>
    <row r="678" ht="13.65" customHeight="1">
      <c r="A678" s="166"/>
      <c r="B678" s="166"/>
      <c r="C678" s="166"/>
      <c r="D678" s="166"/>
      <c r="E678" s="166"/>
    </row>
    <row r="679" ht="13.65" customHeight="1">
      <c r="A679" s="166"/>
      <c r="B679" s="166"/>
      <c r="C679" s="166"/>
      <c r="D679" s="166"/>
      <c r="E679" s="166"/>
    </row>
    <row r="680" ht="13.65" customHeight="1">
      <c r="A680" s="166"/>
      <c r="B680" s="166"/>
      <c r="C680" s="166"/>
      <c r="D680" s="166"/>
      <c r="E680" s="166"/>
    </row>
    <row r="681" ht="13.65" customHeight="1">
      <c r="A681" s="166"/>
      <c r="B681" s="166"/>
      <c r="C681" s="166"/>
      <c r="D681" s="166"/>
      <c r="E681" s="166"/>
    </row>
    <row r="682" ht="13.65" customHeight="1">
      <c r="A682" s="166"/>
      <c r="B682" s="166"/>
      <c r="C682" s="166"/>
      <c r="D682" s="166"/>
      <c r="E682" s="166"/>
    </row>
    <row r="683" ht="13.65" customHeight="1">
      <c r="A683" s="166"/>
      <c r="B683" s="166"/>
      <c r="C683" s="166"/>
      <c r="D683" s="166"/>
      <c r="E683" s="166"/>
    </row>
    <row r="684" ht="13.65" customHeight="1">
      <c r="A684" s="166"/>
      <c r="B684" s="166"/>
      <c r="C684" s="166"/>
      <c r="D684" s="166"/>
      <c r="E684" s="166"/>
    </row>
    <row r="685" ht="13.65" customHeight="1">
      <c r="A685" s="166"/>
      <c r="B685" s="166"/>
      <c r="C685" s="166"/>
      <c r="D685" s="166"/>
      <c r="E685" s="166"/>
    </row>
    <row r="686" ht="13.65" customHeight="1">
      <c r="A686" s="166"/>
      <c r="B686" s="166"/>
      <c r="C686" s="166"/>
      <c r="D686" s="166"/>
      <c r="E686" s="166"/>
    </row>
    <row r="687" ht="13.65" customHeight="1">
      <c r="A687" s="166"/>
      <c r="B687" s="166"/>
      <c r="C687" s="166"/>
      <c r="D687" s="166"/>
      <c r="E687" s="166"/>
    </row>
    <row r="688" ht="13.65" customHeight="1">
      <c r="A688" s="166"/>
      <c r="B688" s="166"/>
      <c r="C688" s="166"/>
      <c r="D688" s="166"/>
      <c r="E688" s="166"/>
    </row>
    <row r="689" ht="13.65" customHeight="1">
      <c r="A689" s="166"/>
      <c r="B689" s="166"/>
      <c r="C689" s="166"/>
      <c r="D689" s="166"/>
      <c r="E689" s="166"/>
    </row>
    <row r="690" ht="13.65" customHeight="1">
      <c r="A690" s="166"/>
      <c r="B690" s="166"/>
      <c r="C690" s="166"/>
      <c r="D690" s="166"/>
      <c r="E690" s="166"/>
    </row>
    <row r="691" ht="13.65" customHeight="1">
      <c r="A691" s="166"/>
      <c r="B691" s="166"/>
      <c r="C691" s="166"/>
      <c r="D691" s="166"/>
      <c r="E691" s="166"/>
    </row>
    <row r="692" ht="13.65" customHeight="1">
      <c r="A692" s="166"/>
      <c r="B692" s="166"/>
      <c r="C692" s="166"/>
      <c r="D692" s="166"/>
      <c r="E692" s="166"/>
    </row>
    <row r="693" ht="13.65" customHeight="1">
      <c r="A693" s="166"/>
      <c r="B693" s="166"/>
      <c r="C693" s="166"/>
      <c r="D693" s="166"/>
      <c r="E693" s="166"/>
    </row>
    <row r="694" ht="13.65" customHeight="1">
      <c r="A694" s="166"/>
      <c r="B694" s="166"/>
      <c r="C694" s="166"/>
      <c r="D694" s="166"/>
      <c r="E694" s="166"/>
    </row>
    <row r="695" ht="13.65" customHeight="1">
      <c r="A695" s="166"/>
      <c r="B695" s="166"/>
      <c r="C695" s="166"/>
      <c r="D695" s="166"/>
      <c r="E695" s="166"/>
    </row>
    <row r="696" ht="13.65" customHeight="1">
      <c r="A696" s="166"/>
      <c r="B696" s="166"/>
      <c r="C696" s="166"/>
      <c r="D696" s="166"/>
      <c r="E696" s="166"/>
    </row>
    <row r="697" ht="13.65" customHeight="1">
      <c r="A697" s="166"/>
      <c r="B697" s="166"/>
      <c r="C697" s="166"/>
      <c r="D697" s="166"/>
      <c r="E697" s="166"/>
    </row>
    <row r="698" ht="13.65" customHeight="1">
      <c r="A698" s="166"/>
      <c r="B698" s="166"/>
      <c r="C698" s="166"/>
      <c r="D698" s="166"/>
      <c r="E698" s="166"/>
    </row>
    <row r="699" ht="13.65" customHeight="1">
      <c r="A699" s="166"/>
      <c r="B699" s="166"/>
      <c r="C699" s="166"/>
      <c r="D699" s="166"/>
      <c r="E699" s="166"/>
    </row>
    <row r="700" ht="13.65" customHeight="1">
      <c r="A700" s="166"/>
      <c r="B700" s="166"/>
      <c r="C700" s="166"/>
      <c r="D700" s="166"/>
      <c r="E700" s="166"/>
    </row>
    <row r="701" ht="13.65" customHeight="1">
      <c r="A701" s="166"/>
      <c r="B701" s="166"/>
      <c r="C701" s="166"/>
      <c r="D701" s="166"/>
      <c r="E701" s="166"/>
    </row>
    <row r="702" ht="13.65" customHeight="1">
      <c r="A702" s="166"/>
      <c r="B702" s="166"/>
      <c r="C702" s="166"/>
      <c r="D702" s="166"/>
      <c r="E702" s="166"/>
    </row>
    <row r="703" ht="13.65" customHeight="1">
      <c r="A703" s="166"/>
      <c r="B703" s="166"/>
      <c r="C703" s="166"/>
      <c r="D703" s="166"/>
      <c r="E703" s="166"/>
    </row>
    <row r="704" ht="13.65" customHeight="1">
      <c r="A704" s="166"/>
      <c r="B704" s="166"/>
      <c r="C704" s="166"/>
      <c r="D704" s="166"/>
      <c r="E704" s="166"/>
    </row>
    <row r="705" ht="13.65" customHeight="1">
      <c r="A705" s="166"/>
      <c r="B705" s="166"/>
      <c r="C705" s="166"/>
      <c r="D705" s="166"/>
      <c r="E705" s="166"/>
    </row>
    <row r="706" ht="13.65" customHeight="1">
      <c r="A706" s="166"/>
      <c r="B706" s="166"/>
      <c r="C706" s="166"/>
      <c r="D706" s="166"/>
      <c r="E706" s="166"/>
    </row>
    <row r="707" ht="13.65" customHeight="1">
      <c r="A707" s="166"/>
      <c r="B707" s="166"/>
      <c r="C707" s="166"/>
      <c r="D707" s="166"/>
      <c r="E707" s="166"/>
    </row>
    <row r="708" ht="13.65" customHeight="1">
      <c r="A708" s="166"/>
      <c r="B708" s="166"/>
      <c r="C708" s="166"/>
      <c r="D708" s="166"/>
      <c r="E708" s="166"/>
    </row>
    <row r="709" ht="13.65" customHeight="1">
      <c r="A709" s="166"/>
      <c r="B709" s="166"/>
      <c r="C709" s="166"/>
      <c r="D709" s="166"/>
      <c r="E709" s="166"/>
    </row>
    <row r="710" ht="13.65" customHeight="1">
      <c r="A710" s="166"/>
      <c r="B710" s="166"/>
      <c r="C710" s="166"/>
      <c r="D710" s="166"/>
      <c r="E710" s="166"/>
    </row>
    <row r="711" ht="13.65" customHeight="1">
      <c r="A711" s="166"/>
      <c r="B711" s="166"/>
      <c r="C711" s="166"/>
      <c r="D711" s="166"/>
      <c r="E711" s="166"/>
    </row>
    <row r="712" ht="13.65" customHeight="1">
      <c r="A712" s="166"/>
      <c r="B712" s="166"/>
      <c r="C712" s="166"/>
      <c r="D712" s="166"/>
      <c r="E712" s="166"/>
    </row>
    <row r="713" ht="13.65" customHeight="1">
      <c r="A713" s="166"/>
      <c r="B713" s="166"/>
      <c r="C713" s="166"/>
      <c r="D713" s="166"/>
      <c r="E713" s="166"/>
    </row>
    <row r="714" ht="13.65" customHeight="1">
      <c r="A714" s="166"/>
      <c r="B714" s="166"/>
      <c r="C714" s="166"/>
      <c r="D714" s="166"/>
      <c r="E714" s="166"/>
    </row>
    <row r="715" ht="13.65" customHeight="1">
      <c r="A715" s="166"/>
      <c r="B715" s="166"/>
      <c r="C715" s="166"/>
      <c r="D715" s="166"/>
      <c r="E715" s="166"/>
    </row>
    <row r="716" ht="13.65" customHeight="1">
      <c r="A716" s="166"/>
      <c r="B716" s="166"/>
      <c r="C716" s="166"/>
      <c r="D716" s="166"/>
      <c r="E716" s="166"/>
    </row>
    <row r="717" ht="13.65" customHeight="1">
      <c r="A717" s="166"/>
      <c r="B717" s="166"/>
      <c r="C717" s="166"/>
      <c r="D717" s="166"/>
      <c r="E717" s="166"/>
    </row>
    <row r="718" ht="13.65" customHeight="1">
      <c r="A718" s="166"/>
      <c r="B718" s="166"/>
      <c r="C718" s="166"/>
      <c r="D718" s="166"/>
      <c r="E718" s="166"/>
    </row>
    <row r="719" ht="13.65" customHeight="1">
      <c r="A719" s="166"/>
      <c r="B719" s="166"/>
      <c r="C719" s="166"/>
      <c r="D719" s="166"/>
      <c r="E719" s="166"/>
    </row>
    <row r="720" ht="13.65" customHeight="1">
      <c r="A720" s="166"/>
      <c r="B720" s="166"/>
      <c r="C720" s="166"/>
      <c r="D720" s="166"/>
      <c r="E720" s="166"/>
    </row>
    <row r="721" ht="13.65" customHeight="1">
      <c r="A721" s="166"/>
      <c r="B721" s="166"/>
      <c r="C721" s="166"/>
      <c r="D721" s="166"/>
      <c r="E721" s="166"/>
    </row>
    <row r="722" ht="13.65" customHeight="1">
      <c r="A722" s="166"/>
      <c r="B722" s="166"/>
      <c r="C722" s="166"/>
      <c r="D722" s="166"/>
      <c r="E722" s="166"/>
    </row>
    <row r="723" ht="13.65" customHeight="1">
      <c r="A723" s="166"/>
      <c r="B723" s="166"/>
      <c r="C723" s="166"/>
      <c r="D723" s="166"/>
      <c r="E723" s="166"/>
    </row>
    <row r="724" ht="13.65" customHeight="1">
      <c r="A724" s="166"/>
      <c r="B724" s="166"/>
      <c r="C724" s="166"/>
      <c r="D724" s="166"/>
      <c r="E724" s="166"/>
    </row>
    <row r="725" ht="13.65" customHeight="1">
      <c r="A725" s="166"/>
      <c r="B725" s="166"/>
      <c r="C725" s="166"/>
      <c r="D725" s="166"/>
      <c r="E725" s="166"/>
    </row>
    <row r="726" ht="13.65" customHeight="1">
      <c r="A726" s="166"/>
      <c r="B726" s="166"/>
      <c r="C726" s="166"/>
      <c r="D726" s="166"/>
      <c r="E726" s="166"/>
    </row>
    <row r="727" ht="13.65" customHeight="1">
      <c r="A727" s="166"/>
      <c r="B727" s="166"/>
      <c r="C727" s="166"/>
      <c r="D727" s="166"/>
      <c r="E727" s="166"/>
    </row>
    <row r="728" ht="13.65" customHeight="1">
      <c r="A728" s="166"/>
      <c r="B728" s="166"/>
      <c r="C728" s="166"/>
      <c r="D728" s="166"/>
      <c r="E728" s="166"/>
    </row>
    <row r="729" ht="13.65" customHeight="1">
      <c r="A729" s="166"/>
      <c r="B729" s="166"/>
      <c r="C729" s="166"/>
      <c r="D729" s="166"/>
      <c r="E729" s="166"/>
    </row>
    <row r="730" ht="13.65" customHeight="1">
      <c r="A730" s="166"/>
      <c r="B730" s="166"/>
      <c r="C730" s="166"/>
      <c r="D730" s="166"/>
      <c r="E730" s="166"/>
    </row>
    <row r="731" ht="13.65" customHeight="1">
      <c r="A731" s="166"/>
      <c r="B731" s="166"/>
      <c r="C731" s="166"/>
      <c r="D731" s="166"/>
      <c r="E731" s="166"/>
    </row>
    <row r="732" ht="13.65" customHeight="1">
      <c r="A732" s="166"/>
      <c r="B732" s="166"/>
      <c r="C732" s="166"/>
      <c r="D732" s="166"/>
      <c r="E732" s="166"/>
    </row>
    <row r="733" ht="13.65" customHeight="1">
      <c r="A733" s="166"/>
      <c r="B733" s="166"/>
      <c r="C733" s="166"/>
      <c r="D733" s="166"/>
      <c r="E733" s="166"/>
    </row>
    <row r="734" ht="13.65" customHeight="1">
      <c r="A734" s="166"/>
      <c r="B734" s="166"/>
      <c r="C734" s="166"/>
      <c r="D734" s="166"/>
      <c r="E734" s="166"/>
    </row>
    <row r="735" ht="13.65" customHeight="1">
      <c r="A735" s="166"/>
      <c r="B735" s="166"/>
      <c r="C735" s="166"/>
      <c r="D735" s="166"/>
      <c r="E735" s="166"/>
    </row>
    <row r="736" ht="13.65" customHeight="1">
      <c r="A736" s="166"/>
      <c r="B736" s="166"/>
      <c r="C736" s="166"/>
      <c r="D736" s="166"/>
      <c r="E736" s="166"/>
    </row>
    <row r="737" ht="13.65" customHeight="1">
      <c r="A737" s="166"/>
      <c r="B737" s="166"/>
      <c r="C737" s="166"/>
      <c r="D737" s="166"/>
      <c r="E737" s="166"/>
    </row>
    <row r="738" ht="13.65" customHeight="1">
      <c r="A738" s="166"/>
      <c r="B738" s="166"/>
      <c r="C738" s="166"/>
      <c r="D738" s="166"/>
      <c r="E738" s="166"/>
    </row>
    <row r="739" ht="13.65" customHeight="1">
      <c r="A739" s="166"/>
      <c r="B739" s="166"/>
      <c r="C739" s="166"/>
      <c r="D739" s="166"/>
      <c r="E739" s="166"/>
    </row>
    <row r="740" ht="13.65" customHeight="1">
      <c r="A740" s="166"/>
      <c r="B740" s="166"/>
      <c r="C740" s="166"/>
      <c r="D740" s="166"/>
      <c r="E740" s="166"/>
    </row>
    <row r="741" ht="13.65" customHeight="1">
      <c r="A741" s="166"/>
      <c r="B741" s="166"/>
      <c r="C741" s="166"/>
      <c r="D741" s="166"/>
      <c r="E741" s="166"/>
    </row>
    <row r="742" ht="13.65" customHeight="1">
      <c r="A742" s="166"/>
      <c r="B742" s="166"/>
      <c r="C742" s="166"/>
      <c r="D742" s="166"/>
      <c r="E742" s="166"/>
    </row>
    <row r="743" ht="13.65" customHeight="1">
      <c r="A743" s="166"/>
      <c r="B743" s="166"/>
      <c r="C743" s="166"/>
      <c r="D743" s="166"/>
      <c r="E743" s="166"/>
    </row>
    <row r="744" ht="13.65" customHeight="1">
      <c r="A744" s="166"/>
      <c r="B744" s="166"/>
      <c r="C744" s="166"/>
      <c r="D744" s="166"/>
      <c r="E744" s="166"/>
    </row>
    <row r="745" ht="13.65" customHeight="1">
      <c r="A745" s="166"/>
      <c r="B745" s="166"/>
      <c r="C745" s="166"/>
      <c r="D745" s="166"/>
      <c r="E745" s="166"/>
    </row>
    <row r="746" ht="13.65" customHeight="1">
      <c r="A746" s="166"/>
      <c r="B746" s="166"/>
      <c r="C746" s="166"/>
      <c r="D746" s="166"/>
      <c r="E746" s="166"/>
    </row>
    <row r="747" ht="13.65" customHeight="1">
      <c r="A747" s="166"/>
      <c r="B747" s="166"/>
      <c r="C747" s="166"/>
      <c r="D747" s="166"/>
      <c r="E747" s="166"/>
    </row>
    <row r="748" ht="13.65" customHeight="1">
      <c r="A748" s="166"/>
      <c r="B748" s="166"/>
      <c r="C748" s="166"/>
      <c r="D748" s="166"/>
      <c r="E748" s="166"/>
    </row>
    <row r="749" ht="13.65" customHeight="1">
      <c r="A749" s="166"/>
      <c r="B749" s="166"/>
      <c r="C749" s="166"/>
      <c r="D749" s="166"/>
      <c r="E749" s="166"/>
    </row>
    <row r="750" ht="13.65" customHeight="1">
      <c r="A750" s="166"/>
      <c r="B750" s="166"/>
      <c r="C750" s="166"/>
      <c r="D750" s="166"/>
      <c r="E750" s="166"/>
    </row>
    <row r="751" ht="13.65" customHeight="1">
      <c r="A751" s="166"/>
      <c r="B751" s="166"/>
      <c r="C751" s="166"/>
      <c r="D751" s="166"/>
      <c r="E751" s="166"/>
    </row>
    <row r="752" ht="13.65" customHeight="1">
      <c r="A752" s="166"/>
      <c r="B752" s="166"/>
      <c r="C752" s="166"/>
      <c r="D752" s="166"/>
      <c r="E752" s="166"/>
    </row>
    <row r="753" ht="13.65" customHeight="1">
      <c r="A753" s="166"/>
      <c r="B753" s="166"/>
      <c r="C753" s="166"/>
      <c r="D753" s="166"/>
      <c r="E753" s="166"/>
    </row>
    <row r="754" ht="13.65" customHeight="1">
      <c r="A754" s="166"/>
      <c r="B754" s="166"/>
      <c r="C754" s="166"/>
      <c r="D754" s="166"/>
      <c r="E754" s="166"/>
    </row>
    <row r="755" ht="13.65" customHeight="1">
      <c r="A755" s="166"/>
      <c r="B755" s="166"/>
      <c r="C755" s="166"/>
      <c r="D755" s="166"/>
      <c r="E755" s="166"/>
    </row>
    <row r="756" ht="13.65" customHeight="1">
      <c r="A756" s="166"/>
      <c r="B756" s="166"/>
      <c r="C756" s="166"/>
      <c r="D756" s="166"/>
      <c r="E756" s="166"/>
    </row>
    <row r="757" ht="13.65" customHeight="1">
      <c r="A757" s="166"/>
      <c r="B757" s="166"/>
      <c r="C757" s="166"/>
      <c r="D757" s="166"/>
      <c r="E757" s="166"/>
    </row>
    <row r="758" ht="13.65" customHeight="1">
      <c r="A758" s="166"/>
      <c r="B758" s="166"/>
      <c r="C758" s="166"/>
      <c r="D758" s="166"/>
      <c r="E758" s="166"/>
    </row>
    <row r="759" ht="13.65" customHeight="1">
      <c r="A759" s="166"/>
      <c r="B759" s="166"/>
      <c r="C759" s="166"/>
      <c r="D759" s="166"/>
      <c r="E759" s="166"/>
    </row>
    <row r="760" ht="13.65" customHeight="1">
      <c r="A760" s="166"/>
      <c r="B760" s="166"/>
      <c r="C760" s="166"/>
      <c r="D760" s="166"/>
      <c r="E760" s="166"/>
    </row>
    <row r="761" ht="13.65" customHeight="1">
      <c r="A761" s="166"/>
      <c r="B761" s="166"/>
      <c r="C761" s="166"/>
      <c r="D761" s="166"/>
      <c r="E761" s="166"/>
    </row>
    <row r="762" ht="13.65" customHeight="1">
      <c r="A762" s="166"/>
      <c r="B762" s="166"/>
      <c r="C762" s="166"/>
      <c r="D762" s="166"/>
      <c r="E762" s="166"/>
    </row>
    <row r="763" ht="13.65" customHeight="1">
      <c r="A763" s="166"/>
      <c r="B763" s="166"/>
      <c r="C763" s="166"/>
      <c r="D763" s="166"/>
      <c r="E763" s="166"/>
    </row>
    <row r="764" ht="13.65" customHeight="1">
      <c r="A764" s="166"/>
      <c r="B764" s="166"/>
      <c r="C764" s="166"/>
      <c r="D764" s="166"/>
      <c r="E764" s="166"/>
    </row>
    <row r="765" ht="13.65" customHeight="1">
      <c r="A765" s="166"/>
      <c r="B765" s="166"/>
      <c r="C765" s="166"/>
      <c r="D765" s="166"/>
      <c r="E765" s="166"/>
    </row>
    <row r="766" ht="13.65" customHeight="1">
      <c r="A766" s="166"/>
      <c r="B766" s="166"/>
      <c r="C766" s="166"/>
      <c r="D766" s="166"/>
      <c r="E766" s="166"/>
    </row>
    <row r="767" ht="13.65" customHeight="1">
      <c r="A767" s="166"/>
      <c r="B767" s="166"/>
      <c r="C767" s="166"/>
      <c r="D767" s="166"/>
      <c r="E767" s="166"/>
    </row>
    <row r="768" ht="13.65" customHeight="1">
      <c r="A768" s="166"/>
      <c r="B768" s="166"/>
      <c r="C768" s="166"/>
      <c r="D768" s="166"/>
      <c r="E768" s="166"/>
    </row>
    <row r="769" ht="13.65" customHeight="1">
      <c r="A769" s="166"/>
      <c r="B769" s="166"/>
      <c r="C769" s="166"/>
      <c r="D769" s="166"/>
      <c r="E769" s="166"/>
    </row>
    <row r="770" ht="13.65" customHeight="1">
      <c r="A770" s="166"/>
      <c r="B770" s="166"/>
      <c r="C770" s="166"/>
      <c r="D770" s="166"/>
      <c r="E770" s="166"/>
    </row>
    <row r="771" ht="13.65" customHeight="1">
      <c r="A771" s="166"/>
      <c r="B771" s="166"/>
      <c r="C771" s="166"/>
      <c r="D771" s="166"/>
      <c r="E771" s="166"/>
    </row>
    <row r="772" ht="13.65" customHeight="1">
      <c r="A772" s="166"/>
      <c r="B772" s="166"/>
      <c r="C772" s="166"/>
      <c r="D772" s="166"/>
      <c r="E772" s="166"/>
    </row>
    <row r="773" ht="13.65" customHeight="1">
      <c r="A773" s="166"/>
      <c r="B773" s="166"/>
      <c r="C773" s="166"/>
      <c r="D773" s="166"/>
      <c r="E773" s="166"/>
    </row>
    <row r="774" ht="13.65" customHeight="1">
      <c r="A774" s="166"/>
      <c r="B774" s="166"/>
      <c r="C774" s="166"/>
      <c r="D774" s="166"/>
      <c r="E774" s="166"/>
    </row>
    <row r="775" ht="13.65" customHeight="1">
      <c r="A775" s="166"/>
      <c r="B775" s="166"/>
      <c r="C775" s="166"/>
      <c r="D775" s="166"/>
      <c r="E775" s="166"/>
    </row>
    <row r="776" ht="13.65" customHeight="1">
      <c r="A776" s="166"/>
      <c r="B776" s="166"/>
      <c r="C776" s="166"/>
      <c r="D776" s="166"/>
      <c r="E776" s="166"/>
    </row>
    <row r="777" ht="13.65" customHeight="1">
      <c r="A777" s="166"/>
      <c r="B777" s="166"/>
      <c r="C777" s="166"/>
      <c r="D777" s="166"/>
      <c r="E777" s="166"/>
    </row>
    <row r="778" ht="13.65" customHeight="1">
      <c r="A778" s="166"/>
      <c r="B778" s="166"/>
      <c r="C778" s="166"/>
      <c r="D778" s="166"/>
      <c r="E778" s="166"/>
    </row>
    <row r="779" ht="13.65" customHeight="1">
      <c r="A779" s="166"/>
      <c r="B779" s="166"/>
      <c r="C779" s="166"/>
      <c r="D779" s="166"/>
      <c r="E779" s="166"/>
    </row>
    <row r="780" ht="13.65" customHeight="1">
      <c r="A780" s="166"/>
      <c r="B780" s="166"/>
      <c r="C780" s="166"/>
      <c r="D780" s="166"/>
      <c r="E780" s="166"/>
    </row>
    <row r="781" ht="13.65" customHeight="1">
      <c r="A781" s="166"/>
      <c r="B781" s="166"/>
      <c r="C781" s="166"/>
      <c r="D781" s="166"/>
      <c r="E781" s="166"/>
    </row>
    <row r="782" ht="13.65" customHeight="1">
      <c r="A782" s="166"/>
      <c r="B782" s="166"/>
      <c r="C782" s="166"/>
      <c r="D782" s="166"/>
      <c r="E782" s="166"/>
    </row>
    <row r="783" ht="13.65" customHeight="1">
      <c r="A783" s="166"/>
      <c r="B783" s="166"/>
      <c r="C783" s="166"/>
      <c r="D783" s="166"/>
      <c r="E783" s="166"/>
    </row>
    <row r="784" ht="13.65" customHeight="1">
      <c r="A784" s="166"/>
      <c r="B784" s="166"/>
      <c r="C784" s="166"/>
      <c r="D784" s="166"/>
      <c r="E784" s="166"/>
    </row>
    <row r="785" ht="13.65" customHeight="1">
      <c r="A785" s="166"/>
      <c r="B785" s="166"/>
      <c r="C785" s="166"/>
      <c r="D785" s="166"/>
      <c r="E785" s="166"/>
    </row>
    <row r="786" ht="13.65" customHeight="1">
      <c r="A786" s="166"/>
      <c r="B786" s="166"/>
      <c r="C786" s="166"/>
      <c r="D786" s="166"/>
      <c r="E786" s="166"/>
    </row>
    <row r="787" ht="13.65" customHeight="1">
      <c r="A787" s="166"/>
      <c r="B787" s="166"/>
      <c r="C787" s="166"/>
      <c r="D787" s="166"/>
      <c r="E787" s="166"/>
    </row>
    <row r="788" ht="13.65" customHeight="1">
      <c r="A788" s="166"/>
      <c r="B788" s="166"/>
      <c r="C788" s="166"/>
      <c r="D788" s="166"/>
      <c r="E788" s="166"/>
    </row>
    <row r="789" ht="13.65" customHeight="1">
      <c r="A789" s="166"/>
      <c r="B789" s="166"/>
      <c r="C789" s="166"/>
      <c r="D789" s="166"/>
      <c r="E789" s="166"/>
    </row>
    <row r="790" ht="13.65" customHeight="1">
      <c r="A790" s="166"/>
      <c r="B790" s="166"/>
      <c r="C790" s="166"/>
      <c r="D790" s="166"/>
      <c r="E790" s="166"/>
    </row>
    <row r="791" ht="13.65" customHeight="1">
      <c r="A791" s="166"/>
      <c r="B791" s="166"/>
      <c r="C791" s="166"/>
      <c r="D791" s="166"/>
      <c r="E791" s="166"/>
    </row>
    <row r="792" ht="13.65" customHeight="1">
      <c r="A792" s="166"/>
      <c r="B792" s="166"/>
      <c r="C792" s="166"/>
      <c r="D792" s="166"/>
      <c r="E792" s="166"/>
    </row>
    <row r="793" ht="13.65" customHeight="1">
      <c r="A793" s="166"/>
      <c r="B793" s="166"/>
      <c r="C793" s="166"/>
      <c r="D793" s="166"/>
      <c r="E793" s="166"/>
    </row>
    <row r="794" ht="13.65" customHeight="1">
      <c r="A794" s="166"/>
      <c r="B794" s="166"/>
      <c r="C794" s="166"/>
      <c r="D794" s="166"/>
      <c r="E794" s="166"/>
    </row>
    <row r="795" ht="13.65" customHeight="1">
      <c r="A795" s="166"/>
      <c r="B795" s="166"/>
      <c r="C795" s="166"/>
      <c r="D795" s="166"/>
      <c r="E795" s="166"/>
    </row>
    <row r="796" ht="13.65" customHeight="1">
      <c r="A796" s="166"/>
      <c r="B796" s="166"/>
      <c r="C796" s="166"/>
      <c r="D796" s="166"/>
      <c r="E796" s="166"/>
    </row>
    <row r="797" ht="13.65" customHeight="1">
      <c r="A797" s="166"/>
      <c r="B797" s="166"/>
      <c r="C797" s="166"/>
      <c r="D797" s="166"/>
      <c r="E797" s="166"/>
    </row>
    <row r="798" ht="13.65" customHeight="1">
      <c r="A798" s="166"/>
      <c r="B798" s="166"/>
      <c r="C798" s="166"/>
      <c r="D798" s="166"/>
      <c r="E798" s="166"/>
    </row>
    <row r="799" ht="13.65" customHeight="1">
      <c r="A799" s="166"/>
      <c r="B799" s="166"/>
      <c r="C799" s="166"/>
      <c r="D799" s="166"/>
      <c r="E799" s="166"/>
    </row>
    <row r="800" ht="13.65" customHeight="1">
      <c r="A800" s="166"/>
      <c r="B800" s="166"/>
      <c r="C800" s="166"/>
      <c r="D800" s="166"/>
      <c r="E800" s="166"/>
    </row>
    <row r="801" ht="13.65" customHeight="1">
      <c r="A801" s="166"/>
      <c r="B801" s="166"/>
      <c r="C801" s="166"/>
      <c r="D801" s="166"/>
      <c r="E801" s="166"/>
    </row>
    <row r="802" ht="13.65" customHeight="1">
      <c r="A802" s="166"/>
      <c r="B802" s="166"/>
      <c r="C802" s="166"/>
      <c r="D802" s="166"/>
      <c r="E802" s="166"/>
    </row>
    <row r="803" ht="13.65" customHeight="1">
      <c r="A803" s="166"/>
      <c r="B803" s="166"/>
      <c r="C803" s="166"/>
      <c r="D803" s="166"/>
      <c r="E803" s="166"/>
    </row>
    <row r="804" ht="13.65" customHeight="1">
      <c r="A804" s="166"/>
      <c r="B804" s="166"/>
      <c r="C804" s="166"/>
      <c r="D804" s="166"/>
      <c r="E804" s="166"/>
    </row>
    <row r="805" ht="13.65" customHeight="1">
      <c r="A805" s="166"/>
      <c r="B805" s="166"/>
      <c r="C805" s="166"/>
      <c r="D805" s="166"/>
      <c r="E805" s="166"/>
    </row>
    <row r="806" ht="13.65" customHeight="1">
      <c r="A806" s="166"/>
      <c r="B806" s="166"/>
      <c r="C806" s="166"/>
      <c r="D806" s="166"/>
      <c r="E806" s="166"/>
    </row>
    <row r="807" ht="13.65" customHeight="1">
      <c r="A807" s="166"/>
      <c r="B807" s="166"/>
      <c r="C807" s="166"/>
      <c r="D807" s="166"/>
      <c r="E807" s="166"/>
    </row>
    <row r="808" ht="13.65" customHeight="1">
      <c r="A808" s="166"/>
      <c r="B808" s="166"/>
      <c r="C808" s="166"/>
      <c r="D808" s="166"/>
      <c r="E808" s="166"/>
    </row>
    <row r="809" ht="13.65" customHeight="1">
      <c r="A809" s="166"/>
      <c r="B809" s="166"/>
      <c r="C809" s="166"/>
      <c r="D809" s="166"/>
      <c r="E809" s="166"/>
    </row>
    <row r="810" ht="13.65" customHeight="1">
      <c r="A810" s="166"/>
      <c r="B810" s="166"/>
      <c r="C810" s="166"/>
      <c r="D810" s="166"/>
      <c r="E810" s="166"/>
    </row>
    <row r="811" ht="13.65" customHeight="1">
      <c r="A811" s="166"/>
      <c r="B811" s="166"/>
      <c r="C811" s="166"/>
      <c r="D811" s="166"/>
      <c r="E811" s="166"/>
    </row>
    <row r="812" ht="13.65" customHeight="1">
      <c r="A812" s="166"/>
      <c r="B812" s="166"/>
      <c r="C812" s="166"/>
      <c r="D812" s="166"/>
      <c r="E812" s="166"/>
    </row>
    <row r="813" ht="13.65" customHeight="1">
      <c r="A813" s="166"/>
      <c r="B813" s="166"/>
      <c r="C813" s="166"/>
      <c r="D813" s="166"/>
      <c r="E813" s="166"/>
    </row>
    <row r="814" ht="13.65" customHeight="1">
      <c r="A814" s="166"/>
      <c r="B814" s="166"/>
      <c r="C814" s="166"/>
      <c r="D814" s="166"/>
      <c r="E814" s="166"/>
    </row>
    <row r="815" ht="13.65" customHeight="1">
      <c r="A815" s="166"/>
      <c r="B815" s="166"/>
      <c r="C815" s="166"/>
      <c r="D815" s="166"/>
      <c r="E815" s="166"/>
    </row>
    <row r="816" ht="13.65" customHeight="1">
      <c r="A816" s="166"/>
      <c r="B816" s="166"/>
      <c r="C816" s="166"/>
      <c r="D816" s="166"/>
      <c r="E816" s="166"/>
    </row>
    <row r="817" ht="13.65" customHeight="1">
      <c r="A817" s="166"/>
      <c r="B817" s="166"/>
      <c r="C817" s="166"/>
      <c r="D817" s="166"/>
      <c r="E817" s="166"/>
    </row>
    <row r="818" ht="13.65" customHeight="1">
      <c r="A818" s="166"/>
      <c r="B818" s="166"/>
      <c r="C818" s="166"/>
      <c r="D818" s="166"/>
      <c r="E818" s="166"/>
    </row>
    <row r="819" ht="13.65" customHeight="1">
      <c r="A819" s="166"/>
      <c r="B819" s="166"/>
      <c r="C819" s="166"/>
      <c r="D819" s="166"/>
      <c r="E819" s="166"/>
    </row>
    <row r="820" ht="13.65" customHeight="1">
      <c r="A820" s="166"/>
      <c r="B820" s="166"/>
      <c r="C820" s="166"/>
      <c r="D820" s="166"/>
      <c r="E820" s="166"/>
    </row>
    <row r="821" ht="13.65" customHeight="1">
      <c r="A821" s="166"/>
      <c r="B821" s="166"/>
      <c r="C821" s="166"/>
      <c r="D821" s="166"/>
      <c r="E821" s="166"/>
    </row>
    <row r="822" ht="13.65" customHeight="1">
      <c r="A822" s="166"/>
      <c r="B822" s="166"/>
      <c r="C822" s="166"/>
      <c r="D822" s="166"/>
      <c r="E822" s="166"/>
    </row>
    <row r="823" ht="13.65" customHeight="1">
      <c r="A823" s="166"/>
      <c r="B823" s="166"/>
      <c r="C823" s="166"/>
      <c r="D823" s="166"/>
      <c r="E823" s="166"/>
    </row>
    <row r="824" ht="13.65" customHeight="1">
      <c r="A824" s="166"/>
      <c r="B824" s="166"/>
      <c r="C824" s="166"/>
      <c r="D824" s="166"/>
      <c r="E824" s="166"/>
    </row>
    <row r="825" ht="13.65" customHeight="1">
      <c r="A825" s="166"/>
      <c r="B825" s="166"/>
      <c r="C825" s="166"/>
      <c r="D825" s="166"/>
      <c r="E825" s="166"/>
    </row>
    <row r="826" ht="13.65" customHeight="1">
      <c r="A826" s="166"/>
      <c r="B826" s="166"/>
      <c r="C826" s="166"/>
      <c r="D826" s="166"/>
      <c r="E826" s="166"/>
    </row>
    <row r="827" ht="13.65" customHeight="1">
      <c r="A827" s="166"/>
      <c r="B827" s="166"/>
      <c r="C827" s="166"/>
      <c r="D827" s="166"/>
      <c r="E827" s="166"/>
    </row>
    <row r="828" ht="13.65" customHeight="1">
      <c r="A828" s="166"/>
      <c r="B828" s="166"/>
      <c r="C828" s="166"/>
      <c r="D828" s="166"/>
      <c r="E828" s="166"/>
    </row>
    <row r="829" ht="13.65" customHeight="1">
      <c r="A829" s="166"/>
      <c r="B829" s="166"/>
      <c r="C829" s="166"/>
      <c r="D829" s="166"/>
      <c r="E829" s="166"/>
    </row>
    <row r="830" ht="13.65" customHeight="1">
      <c r="A830" s="166"/>
      <c r="B830" s="166"/>
      <c r="C830" s="166"/>
      <c r="D830" s="166"/>
      <c r="E830" s="166"/>
    </row>
    <row r="831" ht="13.65" customHeight="1">
      <c r="A831" s="166"/>
      <c r="B831" s="166"/>
      <c r="C831" s="166"/>
      <c r="D831" s="166"/>
      <c r="E831" s="166"/>
    </row>
    <row r="832" ht="13.65" customHeight="1">
      <c r="A832" s="166"/>
      <c r="B832" s="166"/>
      <c r="C832" s="166"/>
      <c r="D832" s="166"/>
      <c r="E832" s="166"/>
    </row>
    <row r="833" ht="13.65" customHeight="1">
      <c r="A833" s="166"/>
      <c r="B833" s="166"/>
      <c r="C833" s="166"/>
      <c r="D833" s="166"/>
      <c r="E833" s="166"/>
    </row>
    <row r="834" ht="13.65" customHeight="1">
      <c r="A834" s="166"/>
      <c r="B834" s="166"/>
      <c r="C834" s="166"/>
      <c r="D834" s="166"/>
      <c r="E834" s="166"/>
    </row>
    <row r="835" ht="13.65" customHeight="1">
      <c r="A835" s="166"/>
      <c r="B835" s="166"/>
      <c r="C835" s="166"/>
      <c r="D835" s="166"/>
      <c r="E835" s="166"/>
    </row>
    <row r="836" ht="13.65" customHeight="1">
      <c r="A836" s="166"/>
      <c r="B836" s="166"/>
      <c r="C836" s="166"/>
      <c r="D836" s="166"/>
      <c r="E836" s="166"/>
    </row>
    <row r="837" ht="13.65" customHeight="1">
      <c r="A837" s="166"/>
      <c r="B837" s="166"/>
      <c r="C837" s="166"/>
      <c r="D837" s="166"/>
      <c r="E837" s="166"/>
    </row>
    <row r="838" ht="13.65" customHeight="1">
      <c r="A838" s="166"/>
      <c r="B838" s="166"/>
      <c r="C838" s="166"/>
      <c r="D838" s="166"/>
      <c r="E838" s="166"/>
    </row>
    <row r="839" ht="13.65" customHeight="1">
      <c r="A839" s="166"/>
      <c r="B839" s="166"/>
      <c r="C839" s="166"/>
      <c r="D839" s="166"/>
      <c r="E839" s="166"/>
    </row>
    <row r="840" ht="13.65" customHeight="1">
      <c r="A840" s="166"/>
      <c r="B840" s="166"/>
      <c r="C840" s="166"/>
      <c r="D840" s="166"/>
      <c r="E840" s="166"/>
    </row>
    <row r="841" ht="13.65" customHeight="1">
      <c r="A841" s="166"/>
      <c r="B841" s="166"/>
      <c r="C841" s="166"/>
      <c r="D841" s="166"/>
      <c r="E841" s="166"/>
    </row>
    <row r="842" ht="13.65" customHeight="1">
      <c r="A842" s="166"/>
      <c r="B842" s="166"/>
      <c r="C842" s="166"/>
      <c r="D842" s="166"/>
      <c r="E842" s="166"/>
    </row>
    <row r="843" ht="13.65" customHeight="1">
      <c r="A843" s="166"/>
      <c r="B843" s="166"/>
      <c r="C843" s="166"/>
      <c r="D843" s="166"/>
      <c r="E843" s="166"/>
    </row>
    <row r="844" ht="13.65" customHeight="1">
      <c r="A844" s="166"/>
      <c r="B844" s="166"/>
      <c r="C844" s="166"/>
      <c r="D844" s="166"/>
      <c r="E844" s="166"/>
    </row>
    <row r="845" ht="13.65" customHeight="1">
      <c r="A845" s="166"/>
      <c r="B845" s="166"/>
      <c r="C845" s="166"/>
      <c r="D845" s="166"/>
      <c r="E845" s="166"/>
    </row>
    <row r="846" ht="13.65" customHeight="1">
      <c r="A846" s="166"/>
      <c r="B846" s="166"/>
      <c r="C846" s="166"/>
      <c r="D846" s="166"/>
      <c r="E846" s="166"/>
    </row>
    <row r="847" ht="13.65" customHeight="1">
      <c r="A847" s="166"/>
      <c r="B847" s="166"/>
      <c r="C847" s="166"/>
      <c r="D847" s="166"/>
      <c r="E847" s="166"/>
    </row>
    <row r="848" ht="13.65" customHeight="1">
      <c r="A848" s="166"/>
      <c r="B848" s="166"/>
      <c r="C848" s="166"/>
      <c r="D848" s="166"/>
      <c r="E848" s="166"/>
    </row>
    <row r="849" ht="13.65" customHeight="1">
      <c r="A849" s="166"/>
      <c r="B849" s="166"/>
      <c r="C849" s="166"/>
      <c r="D849" s="166"/>
      <c r="E849" s="166"/>
    </row>
    <row r="850" ht="13.65" customHeight="1">
      <c r="A850" s="166"/>
      <c r="B850" s="166"/>
      <c r="C850" s="166"/>
      <c r="D850" s="166"/>
      <c r="E850" s="166"/>
    </row>
    <row r="851" ht="13.65" customHeight="1">
      <c r="A851" s="166"/>
      <c r="B851" s="166"/>
      <c r="C851" s="166"/>
      <c r="D851" s="166"/>
      <c r="E851" s="166"/>
    </row>
    <row r="852" ht="13.65" customHeight="1">
      <c r="A852" s="166"/>
      <c r="B852" s="166"/>
      <c r="C852" s="166"/>
      <c r="D852" s="166"/>
      <c r="E852" s="166"/>
    </row>
    <row r="853" ht="13.65" customHeight="1">
      <c r="A853" s="166"/>
      <c r="B853" s="166"/>
      <c r="C853" s="166"/>
      <c r="D853" s="166"/>
      <c r="E853" s="166"/>
    </row>
    <row r="854" ht="13.65" customHeight="1">
      <c r="A854" s="166"/>
      <c r="B854" s="166"/>
      <c r="C854" s="166"/>
      <c r="D854" s="166"/>
      <c r="E854" s="166"/>
    </row>
    <row r="855" ht="13.65" customHeight="1">
      <c r="A855" s="166"/>
      <c r="B855" s="166"/>
      <c r="C855" s="166"/>
      <c r="D855" s="166"/>
      <c r="E855" s="166"/>
    </row>
    <row r="856" ht="13.65" customHeight="1">
      <c r="A856" s="166"/>
      <c r="B856" s="166"/>
      <c r="C856" s="166"/>
      <c r="D856" s="166"/>
      <c r="E856" s="166"/>
    </row>
    <row r="857" ht="13.65" customHeight="1">
      <c r="A857" s="166"/>
      <c r="B857" s="166"/>
      <c r="C857" s="166"/>
      <c r="D857" s="166"/>
      <c r="E857" s="166"/>
    </row>
    <row r="858" ht="13.65" customHeight="1">
      <c r="A858" s="166"/>
      <c r="B858" s="166"/>
      <c r="C858" s="166"/>
      <c r="D858" s="166"/>
      <c r="E858" s="166"/>
    </row>
    <row r="859" ht="13.65" customHeight="1">
      <c r="A859" s="166"/>
      <c r="B859" s="166"/>
      <c r="C859" s="166"/>
      <c r="D859" s="166"/>
      <c r="E859" s="166"/>
    </row>
    <row r="860" ht="13.65" customHeight="1">
      <c r="A860" s="166"/>
      <c r="B860" s="166"/>
      <c r="C860" s="166"/>
      <c r="D860" s="166"/>
      <c r="E860" s="166"/>
    </row>
    <row r="861" ht="13.65" customHeight="1">
      <c r="A861" s="166"/>
      <c r="B861" s="166"/>
      <c r="C861" s="166"/>
      <c r="D861" s="166"/>
      <c r="E861" s="166"/>
    </row>
    <row r="862" ht="13.65" customHeight="1">
      <c r="A862" s="166"/>
      <c r="B862" s="166"/>
      <c r="C862" s="166"/>
      <c r="D862" s="166"/>
      <c r="E862" s="166"/>
    </row>
    <row r="863" ht="13.65" customHeight="1">
      <c r="A863" s="166"/>
      <c r="B863" s="166"/>
      <c r="C863" s="166"/>
      <c r="D863" s="166"/>
      <c r="E863" s="166"/>
    </row>
    <row r="864" ht="13.65" customHeight="1">
      <c r="A864" s="166"/>
      <c r="B864" s="166"/>
      <c r="C864" s="166"/>
      <c r="D864" s="166"/>
      <c r="E864" s="166"/>
    </row>
    <row r="865" ht="13.65" customHeight="1">
      <c r="A865" s="166"/>
      <c r="B865" s="166"/>
      <c r="C865" s="166"/>
      <c r="D865" s="166"/>
      <c r="E865" s="166"/>
    </row>
    <row r="866" ht="13.65" customHeight="1">
      <c r="A866" s="166"/>
      <c r="B866" s="166"/>
      <c r="C866" s="166"/>
      <c r="D866" s="166"/>
      <c r="E866" s="166"/>
    </row>
    <row r="867" ht="13.65" customHeight="1">
      <c r="A867" s="166"/>
      <c r="B867" s="166"/>
      <c r="C867" s="166"/>
      <c r="D867" s="166"/>
      <c r="E867" s="166"/>
    </row>
    <row r="868" ht="13.65" customHeight="1">
      <c r="A868" s="166"/>
      <c r="B868" s="166"/>
      <c r="C868" s="166"/>
      <c r="D868" s="166"/>
      <c r="E868" s="166"/>
    </row>
    <row r="869" ht="13.65" customHeight="1">
      <c r="A869" s="166"/>
      <c r="B869" s="166"/>
      <c r="C869" s="166"/>
      <c r="D869" s="166"/>
      <c r="E869" s="166"/>
    </row>
    <row r="870" ht="13.65" customHeight="1">
      <c r="A870" s="166"/>
      <c r="B870" s="166"/>
      <c r="C870" s="166"/>
      <c r="D870" s="166"/>
      <c r="E870" s="166"/>
    </row>
    <row r="871" ht="13.65" customHeight="1">
      <c r="A871" s="166"/>
      <c r="B871" s="166"/>
      <c r="C871" s="166"/>
      <c r="D871" s="166"/>
      <c r="E871" s="166"/>
    </row>
    <row r="872" ht="13.65" customHeight="1">
      <c r="A872" s="166"/>
      <c r="B872" s="166"/>
      <c r="C872" s="166"/>
      <c r="D872" s="166"/>
      <c r="E872" s="166"/>
    </row>
    <row r="873" ht="13.65" customHeight="1">
      <c r="A873" s="166"/>
      <c r="B873" s="166"/>
      <c r="C873" s="166"/>
      <c r="D873" s="166"/>
      <c r="E873" s="166"/>
    </row>
    <row r="874" ht="13.65" customHeight="1">
      <c r="A874" s="166"/>
      <c r="B874" s="166"/>
      <c r="C874" s="166"/>
      <c r="D874" s="166"/>
      <c r="E874" s="166"/>
    </row>
    <row r="875" ht="13.65" customHeight="1">
      <c r="A875" s="166"/>
      <c r="B875" s="166"/>
      <c r="C875" s="166"/>
      <c r="D875" s="166"/>
      <c r="E875" s="166"/>
    </row>
    <row r="876" ht="13.65" customHeight="1">
      <c r="A876" s="166"/>
      <c r="B876" s="166"/>
      <c r="C876" s="166"/>
      <c r="D876" s="166"/>
      <c r="E876" s="166"/>
    </row>
    <row r="877" ht="13.65" customHeight="1">
      <c r="A877" s="166"/>
      <c r="B877" s="166"/>
      <c r="C877" s="166"/>
      <c r="D877" s="166"/>
      <c r="E877" s="166"/>
    </row>
    <row r="878" ht="13.65" customHeight="1">
      <c r="A878" s="166"/>
      <c r="B878" s="166"/>
      <c r="C878" s="166"/>
      <c r="D878" s="166"/>
      <c r="E878" s="166"/>
    </row>
    <row r="879" ht="13.65" customHeight="1">
      <c r="A879" s="166"/>
      <c r="B879" s="166"/>
      <c r="C879" s="166"/>
      <c r="D879" s="166"/>
      <c r="E879" s="166"/>
    </row>
    <row r="880" ht="13.65" customHeight="1">
      <c r="A880" s="166"/>
      <c r="B880" s="166"/>
      <c r="C880" s="166"/>
      <c r="D880" s="166"/>
      <c r="E880" s="166"/>
    </row>
    <row r="881" ht="13.65" customHeight="1">
      <c r="A881" s="166"/>
      <c r="B881" s="166"/>
      <c r="C881" s="166"/>
      <c r="D881" s="166"/>
      <c r="E881" s="166"/>
    </row>
    <row r="882" ht="13.65" customHeight="1">
      <c r="A882" s="166"/>
      <c r="B882" s="166"/>
      <c r="C882" s="166"/>
      <c r="D882" s="166"/>
      <c r="E882" s="166"/>
    </row>
    <row r="883" ht="13.65" customHeight="1">
      <c r="A883" s="166"/>
      <c r="B883" s="166"/>
      <c r="C883" s="166"/>
      <c r="D883" s="166"/>
      <c r="E883" s="166"/>
    </row>
    <row r="884" ht="13.65" customHeight="1">
      <c r="A884" s="166"/>
      <c r="B884" s="166"/>
      <c r="C884" s="166"/>
      <c r="D884" s="166"/>
      <c r="E884" s="166"/>
    </row>
    <row r="885" ht="13.65" customHeight="1">
      <c r="A885" s="166"/>
      <c r="B885" s="166"/>
      <c r="C885" s="166"/>
      <c r="D885" s="166"/>
      <c r="E885" s="166"/>
    </row>
    <row r="886" ht="13.65" customHeight="1">
      <c r="A886" s="166"/>
      <c r="B886" s="166"/>
      <c r="C886" s="166"/>
      <c r="D886" s="166"/>
      <c r="E886" s="166"/>
    </row>
    <row r="887" ht="13.65" customHeight="1">
      <c r="A887" s="166"/>
      <c r="B887" s="166"/>
      <c r="C887" s="166"/>
      <c r="D887" s="166"/>
      <c r="E887" s="166"/>
    </row>
    <row r="888" ht="13.65" customHeight="1">
      <c r="A888" s="166"/>
      <c r="B888" s="166"/>
      <c r="C888" s="166"/>
      <c r="D888" s="166"/>
      <c r="E888" s="166"/>
    </row>
    <row r="889" ht="13.65" customHeight="1">
      <c r="A889" s="166"/>
      <c r="B889" s="166"/>
      <c r="C889" s="166"/>
      <c r="D889" s="166"/>
      <c r="E889" s="166"/>
    </row>
    <row r="890" ht="13.65" customHeight="1">
      <c r="A890" s="166"/>
      <c r="B890" s="166"/>
      <c r="C890" s="166"/>
      <c r="D890" s="166"/>
      <c r="E890" s="166"/>
    </row>
    <row r="891" ht="13.65" customHeight="1">
      <c r="A891" s="166"/>
      <c r="B891" s="166"/>
      <c r="C891" s="166"/>
      <c r="D891" s="166"/>
      <c r="E891" s="166"/>
    </row>
    <row r="892" ht="13.65" customHeight="1">
      <c r="A892" s="166"/>
      <c r="B892" s="166"/>
      <c r="C892" s="166"/>
      <c r="D892" s="166"/>
      <c r="E892" s="166"/>
    </row>
    <row r="893" ht="13.65" customHeight="1">
      <c r="A893" s="166"/>
      <c r="B893" s="166"/>
      <c r="C893" s="166"/>
      <c r="D893" s="166"/>
      <c r="E893" s="166"/>
    </row>
    <row r="894" ht="13.65" customHeight="1">
      <c r="A894" s="166"/>
      <c r="B894" s="166"/>
      <c r="C894" s="166"/>
      <c r="D894" s="166"/>
      <c r="E894" s="166"/>
    </row>
    <row r="895" ht="13.65" customHeight="1">
      <c r="A895" s="166"/>
      <c r="B895" s="166"/>
      <c r="C895" s="166"/>
      <c r="D895" s="166"/>
      <c r="E895" s="166"/>
    </row>
    <row r="896" ht="13.65" customHeight="1">
      <c r="A896" s="166"/>
      <c r="B896" s="166"/>
      <c r="C896" s="166"/>
      <c r="D896" s="166"/>
      <c r="E896" s="166"/>
    </row>
    <row r="897" ht="13.65" customHeight="1">
      <c r="A897" s="166"/>
      <c r="B897" s="166"/>
      <c r="C897" s="166"/>
      <c r="D897" s="166"/>
      <c r="E897" s="16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dimension ref="A1:AK2107"/>
  <sheetViews>
    <sheetView workbookViewId="0" defaultGridColor="0" colorId="13"/>
  </sheetViews>
  <sheetFormatPr defaultColWidth="9.16667" defaultRowHeight="13.2" customHeight="1" outlineLevelRow="0" outlineLevelCol="0"/>
  <cols>
    <col min="1" max="1" width="9.35156" style="217" customWidth="1"/>
    <col min="2" max="2" width="15.3516" style="217" customWidth="1"/>
    <col min="3" max="3" width="14" style="217" customWidth="1"/>
    <col min="4" max="4" width="33" style="217" customWidth="1"/>
    <col min="5" max="5" width="24.1719" style="217" customWidth="1"/>
    <col min="6" max="6" width="33" style="217" customWidth="1"/>
    <col min="7" max="7" width="9.17188" style="217" customWidth="1"/>
    <col min="8" max="8" width="14.5" style="217" customWidth="1"/>
    <col min="9" max="30" width="9.17188" style="217" customWidth="1"/>
    <col min="31" max="31" width="31.1719" style="217" customWidth="1"/>
    <col min="32" max="32" width="4.35156" style="217" customWidth="1"/>
    <col min="33" max="33" width="9.17188" style="217" customWidth="1"/>
    <col min="34" max="34" width="37.3516" style="217" customWidth="1"/>
    <col min="35" max="35" width="41.5" style="217" customWidth="1"/>
    <col min="36" max="36" width="44.1719" style="217" customWidth="1"/>
    <col min="37" max="37" width="39.5" style="217" customWidth="1"/>
    <col min="38" max="256" width="9.17188" style="216" customWidth="1"/>
  </cols>
  <sheetData>
    <row r="2" s="171" customFormat="1" ht="13.65" customHeight="1">
      <c r="A2" t="s" s="178">
        <v>845</v>
      </c>
      <c r="B2" t="s" s="178">
        <v>846</v>
      </c>
      <c r="C2" t="s" s="178">
        <v>847</v>
      </c>
      <c r="D2" t="s" s="178">
        <v>846</v>
      </c>
      <c r="E2" t="s" s="178">
        <v>848</v>
      </c>
      <c r="F2" t="s" s="178">
        <v>849</v>
      </c>
      <c r="H2" t="s" s="178">
        <v>850</v>
      </c>
      <c r="I2" t="s" s="178">
        <f>IF(H2="Compliant","Yes","No")</f>
        <v>39</v>
      </c>
    </row>
    <row r="3" s="171" customFormat="1" ht="13.65" customHeight="1">
      <c r="A3" t="s" s="178">
        <v>845</v>
      </c>
      <c r="B3" t="s" s="178">
        <v>846</v>
      </c>
      <c r="C3" t="s" s="178">
        <v>847</v>
      </c>
      <c r="D3" t="s" s="178">
        <v>846</v>
      </c>
      <c r="E3" t="s" s="178">
        <v>851</v>
      </c>
      <c r="F3" t="s" s="178">
        <v>852</v>
      </c>
      <c r="H3" t="s" s="178">
        <v>850</v>
      </c>
      <c r="I3" t="s" s="178">
        <f>IF(H3="Compliant","Yes","No")</f>
        <v>39</v>
      </c>
    </row>
    <row r="4" s="171" customFormat="1" ht="13.65" customHeight="1">
      <c r="A4" t="s" s="178">
        <v>845</v>
      </c>
      <c r="B4" t="s" s="178">
        <v>846</v>
      </c>
      <c r="C4" t="s" s="178">
        <v>847</v>
      </c>
      <c r="D4" t="s" s="178">
        <v>846</v>
      </c>
      <c r="E4" t="s" s="178">
        <v>853</v>
      </c>
      <c r="F4" t="s" s="178">
        <v>854</v>
      </c>
      <c r="H4" t="s" s="178">
        <v>850</v>
      </c>
      <c r="I4" t="s" s="178">
        <f>IF(H4="Compliant","Yes","No")</f>
        <v>39</v>
      </c>
    </row>
    <row r="5" s="171" customFormat="1" ht="13.65" customHeight="1">
      <c r="A5" t="s" s="178">
        <v>845</v>
      </c>
      <c r="B5" t="s" s="178">
        <v>846</v>
      </c>
      <c r="C5" t="s" s="178">
        <v>847</v>
      </c>
      <c r="D5" t="s" s="178">
        <v>846</v>
      </c>
      <c r="E5" t="s" s="178">
        <v>855</v>
      </c>
      <c r="F5" t="s" s="178">
        <v>856</v>
      </c>
      <c r="H5" t="s" s="178">
        <v>850</v>
      </c>
      <c r="I5" t="s" s="178">
        <f>IF(H5="Compliant","Yes","No")</f>
        <v>39</v>
      </c>
    </row>
    <row r="6" s="171" customFormat="1" ht="13.65" customHeight="1">
      <c r="A6" t="s" s="178">
        <v>845</v>
      </c>
      <c r="B6" t="s" s="178">
        <v>846</v>
      </c>
      <c r="C6" t="s" s="178">
        <v>847</v>
      </c>
      <c r="D6" t="s" s="178">
        <v>846</v>
      </c>
      <c r="E6" t="s" s="178">
        <v>857</v>
      </c>
      <c r="F6" t="s" s="178">
        <v>858</v>
      </c>
      <c r="H6" t="s" s="178">
        <v>850</v>
      </c>
      <c r="I6" t="s" s="178">
        <f>IF(H6="Compliant","Yes","No")</f>
        <v>39</v>
      </c>
    </row>
    <row r="7" s="171" customFormat="1" ht="13.65" customHeight="1">
      <c r="A7" t="s" s="178">
        <v>845</v>
      </c>
      <c r="B7" t="s" s="178">
        <v>846</v>
      </c>
      <c r="C7" t="s" s="178">
        <v>847</v>
      </c>
      <c r="D7" t="s" s="178">
        <v>846</v>
      </c>
      <c r="E7" t="s" s="178">
        <v>859</v>
      </c>
      <c r="F7" t="s" s="178">
        <v>860</v>
      </c>
      <c r="H7" t="s" s="178">
        <v>850</v>
      </c>
      <c r="I7" t="s" s="178">
        <f>IF(H7="Compliant","Yes","No")</f>
        <v>39</v>
      </c>
    </row>
    <row r="8" s="171" customFormat="1" ht="13.65" customHeight="1">
      <c r="A8" t="s" s="178">
        <v>845</v>
      </c>
      <c r="B8" t="s" s="178">
        <v>846</v>
      </c>
      <c r="C8" t="s" s="178">
        <v>861</v>
      </c>
      <c r="D8" t="s" s="178">
        <v>862</v>
      </c>
      <c r="E8" t="s" s="178">
        <v>30</v>
      </c>
      <c r="F8" t="s" s="178">
        <v>863</v>
      </c>
      <c r="H8" t="s" s="178">
        <v>850</v>
      </c>
      <c r="I8" t="s" s="178">
        <f>IF(H8="Compliant","Yes","No")</f>
        <v>39</v>
      </c>
    </row>
    <row r="9" s="171" customFormat="1" ht="13.65" customHeight="1">
      <c r="A9" t="s" s="178">
        <v>845</v>
      </c>
      <c r="B9" t="s" s="178">
        <v>846</v>
      </c>
      <c r="C9" t="s" s="178">
        <v>861</v>
      </c>
      <c r="D9" t="s" s="178">
        <v>862</v>
      </c>
      <c r="E9" t="s" s="178">
        <v>28</v>
      </c>
      <c r="F9" t="s" s="178">
        <v>864</v>
      </c>
      <c r="H9" t="s" s="178">
        <v>850</v>
      </c>
      <c r="I9" t="s" s="178">
        <f>IF(H9="Compliant","Yes","No")</f>
        <v>39</v>
      </c>
    </row>
    <row r="10" s="171" customFormat="1" ht="13.65" customHeight="1">
      <c r="A10" t="s" s="178">
        <v>845</v>
      </c>
      <c r="B10" t="s" s="178">
        <v>846</v>
      </c>
      <c r="C10" t="s" s="178">
        <v>861</v>
      </c>
      <c r="D10" t="s" s="178">
        <v>862</v>
      </c>
      <c r="E10" t="s" s="178">
        <v>31</v>
      </c>
      <c r="F10" t="s" s="178">
        <v>865</v>
      </c>
      <c r="H10" t="s" s="178">
        <v>850</v>
      </c>
      <c r="I10" t="s" s="178">
        <f>IF(H10="Compliant","Yes","No")</f>
        <v>39</v>
      </c>
    </row>
    <row r="11" s="171" customFormat="1" ht="13.65" customHeight="1">
      <c r="A11" t="s" s="178">
        <v>845</v>
      </c>
      <c r="B11" t="s" s="178">
        <v>846</v>
      </c>
      <c r="C11" t="s" s="178">
        <v>861</v>
      </c>
      <c r="D11" t="s" s="178">
        <v>862</v>
      </c>
      <c r="E11" t="s" s="178">
        <v>29</v>
      </c>
      <c r="F11" t="s" s="178">
        <v>866</v>
      </c>
      <c r="H11" t="s" s="178">
        <v>850</v>
      </c>
      <c r="I11" t="s" s="178">
        <f>IF(H11="Compliant","Yes","No")</f>
        <v>39</v>
      </c>
    </row>
    <row r="12" s="171" customFormat="1" ht="13.65" customHeight="1">
      <c r="A12" t="s" s="178">
        <v>845</v>
      </c>
      <c r="B12" t="s" s="178">
        <v>846</v>
      </c>
      <c r="C12" t="s" s="178">
        <v>861</v>
      </c>
      <c r="D12" t="s" s="178">
        <v>867</v>
      </c>
      <c r="E12" t="s" s="178">
        <v>31</v>
      </c>
      <c r="F12" t="s" s="178">
        <v>868</v>
      </c>
      <c r="H12" t="s" s="178">
        <v>850</v>
      </c>
      <c r="I12" t="s" s="178">
        <f>IF(H12="Compliant","Yes","No")</f>
        <v>39</v>
      </c>
    </row>
    <row r="13" s="171" customFormat="1" ht="13.65" customHeight="1">
      <c r="A13" t="s" s="178">
        <v>845</v>
      </c>
      <c r="B13" t="s" s="178">
        <v>846</v>
      </c>
      <c r="C13" t="s" s="178">
        <v>861</v>
      </c>
      <c r="D13" t="s" s="178">
        <v>867</v>
      </c>
      <c r="E13" t="s" s="178">
        <v>30</v>
      </c>
      <c r="F13" t="s" s="178">
        <v>869</v>
      </c>
      <c r="H13" t="s" s="178">
        <v>850</v>
      </c>
      <c r="I13" t="s" s="178">
        <f>IF(H13="Compliant","Yes","No")</f>
        <v>39</v>
      </c>
    </row>
    <row r="14" s="171" customFormat="1" ht="13.65" customHeight="1">
      <c r="A14" t="s" s="178">
        <v>845</v>
      </c>
      <c r="B14" t="s" s="178">
        <v>846</v>
      </c>
      <c r="C14" t="s" s="178">
        <v>861</v>
      </c>
      <c r="D14" t="s" s="178">
        <v>867</v>
      </c>
      <c r="E14" t="s" s="178">
        <v>28</v>
      </c>
      <c r="F14" t="s" s="178">
        <v>870</v>
      </c>
      <c r="H14" t="s" s="178">
        <v>850</v>
      </c>
      <c r="I14" t="s" s="178">
        <f>IF(H14="Compliant","Yes","No")</f>
        <v>39</v>
      </c>
    </row>
    <row r="15" s="171" customFormat="1" ht="13.65" customHeight="1">
      <c r="A15" t="s" s="178">
        <v>845</v>
      </c>
      <c r="B15" t="s" s="178">
        <v>846</v>
      </c>
      <c r="C15" t="s" s="178">
        <v>861</v>
      </c>
      <c r="D15" t="s" s="178">
        <v>867</v>
      </c>
      <c r="E15" t="s" s="178">
        <v>29</v>
      </c>
      <c r="F15" t="s" s="178">
        <v>871</v>
      </c>
      <c r="H15" t="s" s="178">
        <v>850</v>
      </c>
      <c r="I15" t="s" s="178">
        <f>IF(H15="Compliant","Yes","No")</f>
        <v>39</v>
      </c>
    </row>
    <row r="16" s="171" customFormat="1" ht="13.65" customHeight="1">
      <c r="A16" t="s" s="178">
        <v>845</v>
      </c>
      <c r="B16" t="s" s="178">
        <v>846</v>
      </c>
      <c r="C16" t="s" s="178">
        <v>861</v>
      </c>
      <c r="D16" t="s" s="178">
        <v>872</v>
      </c>
      <c r="E16" t="s" s="178">
        <v>29</v>
      </c>
      <c r="F16" t="s" s="178">
        <v>873</v>
      </c>
      <c r="H16" t="s" s="178">
        <v>850</v>
      </c>
      <c r="I16" t="s" s="178">
        <f>IF(H16="Compliant","Yes","No")</f>
        <v>39</v>
      </c>
    </row>
    <row r="17" s="171" customFormat="1" ht="13.65" customHeight="1">
      <c r="A17" t="s" s="178">
        <v>845</v>
      </c>
      <c r="B17" t="s" s="178">
        <v>846</v>
      </c>
      <c r="C17" t="s" s="178">
        <v>861</v>
      </c>
      <c r="D17" t="s" s="178">
        <v>872</v>
      </c>
      <c r="E17" t="s" s="178">
        <v>28</v>
      </c>
      <c r="F17" t="s" s="178">
        <v>874</v>
      </c>
      <c r="H17" t="s" s="178">
        <v>850</v>
      </c>
      <c r="I17" t="s" s="178">
        <f>IF(H17="Compliant","Yes","No")</f>
        <v>39</v>
      </c>
    </row>
    <row r="18" s="171" customFormat="1" ht="13.65" customHeight="1">
      <c r="A18" t="s" s="178">
        <v>845</v>
      </c>
      <c r="B18" t="s" s="178">
        <v>846</v>
      </c>
      <c r="C18" t="s" s="178">
        <v>861</v>
      </c>
      <c r="D18" t="s" s="178">
        <v>872</v>
      </c>
      <c r="E18" t="s" s="178">
        <v>30</v>
      </c>
      <c r="F18" t="s" s="178">
        <v>875</v>
      </c>
      <c r="H18" t="s" s="178">
        <v>850</v>
      </c>
      <c r="I18" t="s" s="178">
        <f>IF(H18="Compliant","Yes","No")</f>
        <v>39</v>
      </c>
    </row>
    <row r="19" s="171" customFormat="1" ht="13.65" customHeight="1">
      <c r="A19" t="s" s="178">
        <v>845</v>
      </c>
      <c r="B19" t="s" s="178">
        <v>846</v>
      </c>
      <c r="C19" t="s" s="178">
        <v>861</v>
      </c>
      <c r="D19" t="s" s="178">
        <v>872</v>
      </c>
      <c r="E19" t="s" s="178">
        <v>31</v>
      </c>
      <c r="F19" t="s" s="178">
        <v>876</v>
      </c>
      <c r="H19" t="s" s="178">
        <v>850</v>
      </c>
      <c r="I19" t="s" s="178">
        <f>IF(H19="Compliant","Yes","No")</f>
        <v>39</v>
      </c>
    </row>
    <row r="20" s="171" customFormat="1" ht="13.65" customHeight="1">
      <c r="A20" t="s" s="178">
        <v>845</v>
      </c>
      <c r="B20" t="s" s="178">
        <v>846</v>
      </c>
      <c r="C20" t="s" s="178">
        <v>861</v>
      </c>
      <c r="D20" t="s" s="178">
        <v>877</v>
      </c>
      <c r="E20" t="s" s="178">
        <v>30</v>
      </c>
      <c r="F20" t="s" s="178">
        <v>878</v>
      </c>
      <c r="H20" t="s" s="178">
        <v>850</v>
      </c>
      <c r="I20" t="s" s="178">
        <f>IF(H20="Compliant","Yes","No")</f>
        <v>39</v>
      </c>
    </row>
    <row r="21" s="171" customFormat="1" ht="13.65" customHeight="1">
      <c r="A21" t="s" s="178">
        <v>845</v>
      </c>
      <c r="B21" t="s" s="178">
        <v>846</v>
      </c>
      <c r="C21" t="s" s="178">
        <v>861</v>
      </c>
      <c r="D21" t="s" s="178">
        <v>877</v>
      </c>
      <c r="E21" t="s" s="178">
        <v>28</v>
      </c>
      <c r="F21" t="s" s="178">
        <v>879</v>
      </c>
      <c r="H21" t="s" s="178">
        <v>850</v>
      </c>
      <c r="I21" t="s" s="178">
        <f>IF(H21="Compliant","Yes","No")</f>
        <v>39</v>
      </c>
    </row>
    <row r="22" s="171" customFormat="1" ht="13.65" customHeight="1">
      <c r="A22" t="s" s="178">
        <v>845</v>
      </c>
      <c r="B22" t="s" s="178">
        <v>846</v>
      </c>
      <c r="C22" t="s" s="178">
        <v>861</v>
      </c>
      <c r="D22" t="s" s="178">
        <v>877</v>
      </c>
      <c r="E22" t="s" s="178">
        <v>29</v>
      </c>
      <c r="F22" t="s" s="178">
        <v>880</v>
      </c>
      <c r="H22" t="s" s="178">
        <v>850</v>
      </c>
      <c r="I22" t="s" s="178">
        <f>IF(H22="Compliant","Yes","No")</f>
        <v>39</v>
      </c>
    </row>
    <row r="23" s="171" customFormat="1" ht="13.65" customHeight="1">
      <c r="A23" t="s" s="178">
        <v>845</v>
      </c>
      <c r="B23" t="s" s="178">
        <v>846</v>
      </c>
      <c r="C23" t="s" s="178">
        <v>861</v>
      </c>
      <c r="D23" t="s" s="178">
        <v>877</v>
      </c>
      <c r="E23" t="s" s="178">
        <v>31</v>
      </c>
      <c r="F23" t="s" s="178">
        <v>881</v>
      </c>
      <c r="H23" t="s" s="178">
        <v>882</v>
      </c>
      <c r="I23" t="s" s="178">
        <f>IF(H23="Compliant","Yes","No")</f>
        <v>37</v>
      </c>
    </row>
    <row r="24" s="171" customFormat="1" ht="13.65" customHeight="1">
      <c r="A24" t="s" s="178">
        <v>845</v>
      </c>
      <c r="B24" t="s" s="178">
        <v>846</v>
      </c>
      <c r="C24" t="s" s="178">
        <v>861</v>
      </c>
      <c r="D24" t="s" s="178">
        <v>883</v>
      </c>
      <c r="E24" t="s" s="178">
        <v>28</v>
      </c>
      <c r="F24" t="s" s="178">
        <v>884</v>
      </c>
      <c r="H24" t="s" s="178">
        <v>885</v>
      </c>
      <c r="I24" t="s" s="178">
        <f>IF(H24="Compliant","Yes","No")</f>
        <v>37</v>
      </c>
    </row>
    <row r="25" s="171" customFormat="1" ht="13.65" customHeight="1">
      <c r="A25" t="s" s="178">
        <v>845</v>
      </c>
      <c r="B25" t="s" s="178">
        <v>846</v>
      </c>
      <c r="C25" t="s" s="178">
        <v>861</v>
      </c>
      <c r="D25" t="s" s="178">
        <v>883</v>
      </c>
      <c r="E25" t="s" s="178">
        <v>31</v>
      </c>
      <c r="F25" t="s" s="178">
        <v>886</v>
      </c>
      <c r="H25" t="s" s="178">
        <v>850</v>
      </c>
      <c r="I25" t="s" s="178">
        <f>IF(H25="Compliant","Yes","No")</f>
        <v>39</v>
      </c>
    </row>
    <row r="26" s="171" customFormat="1" ht="13.65" customHeight="1">
      <c r="A26" t="s" s="178">
        <v>845</v>
      </c>
      <c r="B26" t="s" s="178">
        <v>846</v>
      </c>
      <c r="C26" t="s" s="178">
        <v>861</v>
      </c>
      <c r="D26" t="s" s="178">
        <v>887</v>
      </c>
      <c r="E26" t="s" s="178">
        <v>31</v>
      </c>
      <c r="F26" t="s" s="178">
        <v>888</v>
      </c>
      <c r="H26" t="s" s="178">
        <v>882</v>
      </c>
      <c r="I26" t="s" s="178">
        <f>IF(H26="Compliant","Yes","No")</f>
        <v>37</v>
      </c>
    </row>
    <row r="27" s="171" customFormat="1" ht="13.65" customHeight="1">
      <c r="A27" t="s" s="178">
        <v>845</v>
      </c>
      <c r="B27" t="s" s="178">
        <v>846</v>
      </c>
      <c r="C27" t="s" s="178">
        <v>861</v>
      </c>
      <c r="D27" t="s" s="178">
        <v>887</v>
      </c>
      <c r="E27" t="s" s="178">
        <v>28</v>
      </c>
      <c r="F27" t="s" s="178">
        <v>889</v>
      </c>
      <c r="H27" t="s" s="178">
        <v>850</v>
      </c>
      <c r="I27" t="s" s="178">
        <f>IF(H27="Compliant","Yes","No")</f>
        <v>39</v>
      </c>
    </row>
    <row r="28" s="171" customFormat="1" ht="13.65" customHeight="1">
      <c r="A28" t="s" s="178">
        <v>845</v>
      </c>
      <c r="B28" t="s" s="178">
        <v>846</v>
      </c>
      <c r="C28" t="s" s="178">
        <v>861</v>
      </c>
      <c r="D28" t="s" s="178">
        <v>887</v>
      </c>
      <c r="E28" t="s" s="178">
        <v>29</v>
      </c>
      <c r="F28" t="s" s="178">
        <v>889</v>
      </c>
      <c r="H28" t="s" s="178">
        <v>850</v>
      </c>
      <c r="I28" t="s" s="178">
        <f>IF(H28="Compliant","Yes","No")</f>
        <v>39</v>
      </c>
    </row>
    <row r="29" s="171" customFormat="1" ht="13.65" customHeight="1">
      <c r="A29" t="s" s="178">
        <v>845</v>
      </c>
      <c r="B29" t="s" s="178">
        <v>846</v>
      </c>
      <c r="C29" t="s" s="178">
        <v>861</v>
      </c>
      <c r="D29" t="s" s="178">
        <v>887</v>
      </c>
      <c r="E29" t="s" s="178">
        <v>30</v>
      </c>
      <c r="F29" t="s" s="178">
        <v>890</v>
      </c>
      <c r="H29" t="s" s="178">
        <v>882</v>
      </c>
      <c r="I29" t="s" s="178">
        <f>IF(H29="Compliant","Yes","No")</f>
        <v>37</v>
      </c>
    </row>
    <row r="30" s="171" customFormat="1" ht="13.65" customHeight="1">
      <c r="A30" t="s" s="178">
        <v>845</v>
      </c>
      <c r="B30" t="s" s="178">
        <v>846</v>
      </c>
      <c r="C30" t="s" s="178">
        <v>861</v>
      </c>
      <c r="D30" t="s" s="178">
        <v>891</v>
      </c>
      <c r="E30" t="s" s="178">
        <v>28</v>
      </c>
      <c r="F30" t="s" s="178">
        <v>892</v>
      </c>
      <c r="H30" t="s" s="178">
        <v>850</v>
      </c>
      <c r="I30" t="s" s="178">
        <f>IF(H30="Compliant","Yes","No")</f>
        <v>39</v>
      </c>
    </row>
    <row r="31" s="171" customFormat="1" ht="13.65" customHeight="1">
      <c r="A31" t="s" s="178">
        <v>845</v>
      </c>
      <c r="B31" t="s" s="178">
        <v>846</v>
      </c>
      <c r="C31" t="s" s="178">
        <v>861</v>
      </c>
      <c r="D31" t="s" s="178">
        <v>891</v>
      </c>
      <c r="E31" t="s" s="178">
        <v>29</v>
      </c>
      <c r="F31" t="s" s="178">
        <v>893</v>
      </c>
      <c r="H31" t="s" s="178">
        <v>850</v>
      </c>
      <c r="I31" t="s" s="178">
        <f>IF(H31="Compliant","Yes","No")</f>
        <v>39</v>
      </c>
    </row>
    <row r="32" s="171" customFormat="1" ht="13.65" customHeight="1">
      <c r="A32" t="s" s="178">
        <v>845</v>
      </c>
      <c r="B32" t="s" s="178">
        <v>846</v>
      </c>
      <c r="C32" t="s" s="178">
        <v>861</v>
      </c>
      <c r="D32" t="s" s="178">
        <v>894</v>
      </c>
      <c r="E32" t="s" s="178">
        <v>28</v>
      </c>
      <c r="F32" t="s" s="178">
        <v>895</v>
      </c>
      <c r="H32" t="s" s="178">
        <v>850</v>
      </c>
      <c r="I32" t="s" s="178">
        <f>IF(H32="Compliant","Yes","No")</f>
        <v>39</v>
      </c>
    </row>
    <row r="33" s="171" customFormat="1" ht="13.65" customHeight="1">
      <c r="A33" t="s" s="178">
        <v>845</v>
      </c>
      <c r="B33" t="s" s="178">
        <v>846</v>
      </c>
      <c r="C33" t="s" s="178">
        <v>861</v>
      </c>
      <c r="D33" t="s" s="178">
        <v>896</v>
      </c>
      <c r="E33" t="s" s="178">
        <v>29</v>
      </c>
      <c r="F33" t="s" s="178">
        <v>897</v>
      </c>
      <c r="H33" t="s" s="178">
        <v>850</v>
      </c>
      <c r="I33" t="s" s="178">
        <f>IF(H33="Compliant","Yes","No")</f>
        <v>39</v>
      </c>
    </row>
    <row r="34" s="171" customFormat="1" ht="13.65" customHeight="1">
      <c r="A34" t="s" s="178">
        <v>845</v>
      </c>
      <c r="B34" t="s" s="178">
        <v>846</v>
      </c>
      <c r="C34" t="s" s="178">
        <v>861</v>
      </c>
      <c r="D34" t="s" s="178">
        <v>896</v>
      </c>
      <c r="E34" t="s" s="178">
        <v>28</v>
      </c>
      <c r="F34" t="s" s="178">
        <v>898</v>
      </c>
      <c r="H34" t="s" s="178">
        <v>850</v>
      </c>
      <c r="I34" t="s" s="178">
        <f>IF(H34="Compliant","Yes","No")</f>
        <v>39</v>
      </c>
    </row>
    <row r="35" s="171" customFormat="1" ht="13.65" customHeight="1">
      <c r="A35" t="s" s="178">
        <v>845</v>
      </c>
      <c r="B35" t="s" s="178">
        <v>846</v>
      </c>
      <c r="C35" t="s" s="178">
        <v>861</v>
      </c>
      <c r="D35" t="s" s="178">
        <v>899</v>
      </c>
      <c r="E35" t="s" s="178">
        <v>31</v>
      </c>
      <c r="F35" t="s" s="178">
        <v>900</v>
      </c>
      <c r="H35" t="s" s="178">
        <v>850</v>
      </c>
      <c r="I35" t="s" s="178">
        <f>IF(H35="Compliant","Yes","No")</f>
        <v>39</v>
      </c>
    </row>
    <row r="36" s="171" customFormat="1" ht="13.65" customHeight="1">
      <c r="A36" t="s" s="178">
        <v>845</v>
      </c>
      <c r="B36" t="s" s="178">
        <v>846</v>
      </c>
      <c r="C36" t="s" s="178">
        <v>861</v>
      </c>
      <c r="D36" t="s" s="178">
        <v>899</v>
      </c>
      <c r="E36" t="s" s="178">
        <v>28</v>
      </c>
      <c r="F36" t="s" s="178">
        <v>901</v>
      </c>
      <c r="H36" t="s" s="178">
        <v>885</v>
      </c>
      <c r="I36" t="s" s="178">
        <f>IF(H36="Compliant","Yes","No")</f>
        <v>37</v>
      </c>
    </row>
    <row r="37" s="171" customFormat="1" ht="13.65" customHeight="1">
      <c r="A37" t="s" s="178">
        <v>845</v>
      </c>
      <c r="B37" t="s" s="178">
        <v>846</v>
      </c>
      <c r="C37" t="s" s="178">
        <v>861</v>
      </c>
      <c r="D37" t="s" s="178">
        <v>899</v>
      </c>
      <c r="E37" t="s" s="178">
        <v>29</v>
      </c>
      <c r="F37" t="s" s="178">
        <v>902</v>
      </c>
      <c r="H37" t="s" s="178">
        <v>850</v>
      </c>
      <c r="I37" t="s" s="178">
        <f>IF(H37="Compliant","Yes","No")</f>
        <v>39</v>
      </c>
    </row>
    <row r="38" s="171" customFormat="1" ht="13.65" customHeight="1">
      <c r="A38" t="s" s="178">
        <v>845</v>
      </c>
      <c r="B38" t="s" s="178">
        <v>846</v>
      </c>
      <c r="C38" t="s" s="178">
        <v>861</v>
      </c>
      <c r="D38" t="s" s="178">
        <v>899</v>
      </c>
      <c r="E38" t="s" s="178">
        <v>30</v>
      </c>
      <c r="F38" t="s" s="178">
        <v>903</v>
      </c>
      <c r="H38" t="s" s="178">
        <v>850</v>
      </c>
      <c r="I38" t="s" s="178">
        <f>IF(H38="Compliant","Yes","No")</f>
        <v>39</v>
      </c>
    </row>
    <row r="39" s="171" customFormat="1" ht="13.65" customHeight="1">
      <c r="A39" t="s" s="178">
        <v>845</v>
      </c>
      <c r="B39" t="s" s="178">
        <v>846</v>
      </c>
      <c r="C39" t="s" s="178">
        <v>861</v>
      </c>
      <c r="D39" t="s" s="178">
        <v>904</v>
      </c>
      <c r="E39" t="s" s="178">
        <v>28</v>
      </c>
      <c r="F39" t="s" s="178">
        <v>905</v>
      </c>
      <c r="H39" t="s" s="178">
        <v>850</v>
      </c>
      <c r="I39" t="s" s="178">
        <f>IF(H39="Compliant","Yes","No")</f>
        <v>39</v>
      </c>
    </row>
    <row r="40" s="171" customFormat="1" ht="13.65" customHeight="1">
      <c r="A40" t="s" s="178">
        <v>845</v>
      </c>
      <c r="B40" t="s" s="178">
        <v>846</v>
      </c>
      <c r="C40" t="s" s="178">
        <v>861</v>
      </c>
      <c r="D40" t="s" s="178">
        <v>906</v>
      </c>
      <c r="E40" t="s" s="178">
        <v>28</v>
      </c>
      <c r="F40" t="s" s="178">
        <v>907</v>
      </c>
      <c r="H40" t="s" s="178">
        <v>850</v>
      </c>
      <c r="I40" t="s" s="178">
        <f>IF(H40="Compliant","Yes","No")</f>
        <v>39</v>
      </c>
    </row>
    <row r="41" s="171" customFormat="1" ht="13.65" customHeight="1">
      <c r="A41" t="s" s="178">
        <v>845</v>
      </c>
      <c r="B41" t="s" s="178">
        <v>846</v>
      </c>
      <c r="C41" t="s" s="178">
        <v>861</v>
      </c>
      <c r="D41" t="s" s="178">
        <v>908</v>
      </c>
      <c r="E41" t="s" s="178">
        <v>28</v>
      </c>
      <c r="F41" t="s" s="178">
        <v>909</v>
      </c>
      <c r="H41" t="s" s="178">
        <v>850</v>
      </c>
      <c r="I41" t="s" s="178">
        <f>IF(H41="Compliant","Yes","No")</f>
        <v>39</v>
      </c>
    </row>
    <row r="42" s="171" customFormat="1" ht="13.65" customHeight="1">
      <c r="A42" t="s" s="178">
        <v>845</v>
      </c>
      <c r="B42" t="s" s="178">
        <v>846</v>
      </c>
      <c r="C42" t="s" s="178">
        <v>861</v>
      </c>
      <c r="D42" t="s" s="178">
        <v>910</v>
      </c>
      <c r="E42" t="s" s="178">
        <v>31</v>
      </c>
      <c r="F42" t="s" s="178">
        <v>911</v>
      </c>
      <c r="H42" t="s" s="178">
        <v>850</v>
      </c>
      <c r="I42" t="s" s="178">
        <f>IF(H42="Compliant","Yes","No")</f>
        <v>39</v>
      </c>
    </row>
    <row r="43" s="171" customFormat="1" ht="13.65" customHeight="1">
      <c r="A43" t="s" s="178">
        <v>845</v>
      </c>
      <c r="B43" t="s" s="178">
        <v>846</v>
      </c>
      <c r="C43" t="s" s="178">
        <v>861</v>
      </c>
      <c r="D43" t="s" s="178">
        <v>910</v>
      </c>
      <c r="E43" t="s" s="178">
        <v>29</v>
      </c>
      <c r="F43" t="s" s="178">
        <v>912</v>
      </c>
      <c r="H43" t="s" s="178">
        <v>850</v>
      </c>
      <c r="I43" t="s" s="178">
        <f>IF(H43="Compliant","Yes","No")</f>
        <v>39</v>
      </c>
    </row>
    <row r="44" s="171" customFormat="1" ht="13.65" customHeight="1">
      <c r="A44" t="s" s="178">
        <v>845</v>
      </c>
      <c r="B44" t="s" s="178">
        <v>846</v>
      </c>
      <c r="C44" t="s" s="178">
        <v>861</v>
      </c>
      <c r="D44" t="s" s="178">
        <v>910</v>
      </c>
      <c r="E44" t="s" s="178">
        <v>28</v>
      </c>
      <c r="F44" t="s" s="178">
        <v>913</v>
      </c>
      <c r="H44" t="s" s="178">
        <v>850</v>
      </c>
      <c r="I44" t="s" s="178">
        <f>IF(H44="Compliant","Yes","No")</f>
        <v>39</v>
      </c>
    </row>
    <row r="45" s="171" customFormat="1" ht="13.65" customHeight="1">
      <c r="A45" t="s" s="178">
        <v>845</v>
      </c>
      <c r="B45" t="s" s="178">
        <v>846</v>
      </c>
      <c r="C45" t="s" s="178">
        <v>861</v>
      </c>
      <c r="D45" t="s" s="178">
        <v>910</v>
      </c>
      <c r="E45" t="s" s="178">
        <v>30</v>
      </c>
      <c r="F45" t="s" s="178">
        <v>914</v>
      </c>
      <c r="H45" t="s" s="178">
        <v>850</v>
      </c>
      <c r="I45" t="s" s="178">
        <f>IF(H45="Compliant","Yes","No")</f>
        <v>39</v>
      </c>
    </row>
    <row r="46" s="171" customFormat="1" ht="13.65" customHeight="1">
      <c r="A46" t="s" s="178">
        <v>845</v>
      </c>
      <c r="B46" t="s" s="178">
        <v>846</v>
      </c>
      <c r="C46" t="s" s="178">
        <v>861</v>
      </c>
      <c r="D46" t="s" s="178">
        <v>915</v>
      </c>
      <c r="E46" t="s" s="178">
        <v>28</v>
      </c>
      <c r="F46" t="s" s="178">
        <v>916</v>
      </c>
      <c r="H46" t="s" s="178">
        <v>850</v>
      </c>
      <c r="I46" t="s" s="178">
        <f>IF(H46="Compliant","Yes","No")</f>
        <v>39</v>
      </c>
    </row>
    <row r="47" s="171" customFormat="1" ht="13.65" customHeight="1">
      <c r="A47" t="s" s="178">
        <v>845</v>
      </c>
      <c r="B47" t="s" s="178">
        <v>846</v>
      </c>
      <c r="C47" t="s" s="178">
        <v>861</v>
      </c>
      <c r="D47" t="s" s="178">
        <v>917</v>
      </c>
      <c r="E47" t="s" s="178">
        <v>30</v>
      </c>
      <c r="F47" t="s" s="178">
        <v>918</v>
      </c>
      <c r="H47" t="s" s="178">
        <v>850</v>
      </c>
      <c r="I47" t="s" s="178">
        <f>IF(H47="Compliant","Yes","No")</f>
        <v>39</v>
      </c>
    </row>
    <row r="48" s="171" customFormat="1" ht="13.65" customHeight="1">
      <c r="A48" t="s" s="178">
        <v>845</v>
      </c>
      <c r="B48" t="s" s="178">
        <v>846</v>
      </c>
      <c r="C48" t="s" s="178">
        <v>861</v>
      </c>
      <c r="D48" t="s" s="178">
        <v>917</v>
      </c>
      <c r="E48" t="s" s="178">
        <v>29</v>
      </c>
      <c r="F48" t="s" s="178">
        <v>919</v>
      </c>
      <c r="H48" t="s" s="178">
        <v>850</v>
      </c>
      <c r="I48" t="s" s="178">
        <f>IF(H48="Compliant","Yes","No")</f>
        <v>39</v>
      </c>
    </row>
    <row r="49" s="171" customFormat="1" ht="13.65" customHeight="1">
      <c r="A49" t="s" s="178">
        <v>845</v>
      </c>
      <c r="B49" t="s" s="178">
        <v>846</v>
      </c>
      <c r="C49" t="s" s="178">
        <v>861</v>
      </c>
      <c r="D49" t="s" s="178">
        <v>917</v>
      </c>
      <c r="E49" t="s" s="178">
        <v>28</v>
      </c>
      <c r="F49" t="s" s="178">
        <v>920</v>
      </c>
      <c r="H49" t="s" s="178">
        <v>850</v>
      </c>
      <c r="I49" t="s" s="178">
        <f>IF(H49="Compliant","Yes","No")</f>
        <v>39</v>
      </c>
    </row>
    <row r="50" s="171" customFormat="1" ht="13.65" customHeight="1">
      <c r="A50" t="s" s="178">
        <v>845</v>
      </c>
      <c r="B50" t="s" s="178">
        <v>846</v>
      </c>
      <c r="C50" t="s" s="178">
        <v>861</v>
      </c>
      <c r="D50" t="s" s="178">
        <v>917</v>
      </c>
      <c r="E50" t="s" s="178">
        <v>31</v>
      </c>
      <c r="F50" t="s" s="178">
        <v>921</v>
      </c>
      <c r="H50" t="s" s="178">
        <v>850</v>
      </c>
      <c r="I50" t="s" s="178">
        <f>IF(H50="Compliant","Yes","No")</f>
        <v>39</v>
      </c>
    </row>
    <row r="51" s="171" customFormat="1" ht="13.65" customHeight="1">
      <c r="A51" t="s" s="178">
        <v>845</v>
      </c>
      <c r="B51" t="s" s="178">
        <v>846</v>
      </c>
      <c r="C51" t="s" s="178">
        <v>861</v>
      </c>
      <c r="D51" t="s" s="178">
        <v>922</v>
      </c>
      <c r="E51" t="s" s="178">
        <v>31</v>
      </c>
      <c r="F51" t="s" s="178">
        <v>923</v>
      </c>
      <c r="H51" t="s" s="178">
        <v>850</v>
      </c>
      <c r="I51" t="s" s="178">
        <f>IF(H51="Compliant","Yes","No")</f>
        <v>39</v>
      </c>
    </row>
    <row r="52" s="171" customFormat="1" ht="13.65" customHeight="1">
      <c r="A52" t="s" s="178">
        <v>845</v>
      </c>
      <c r="B52" t="s" s="178">
        <v>846</v>
      </c>
      <c r="C52" t="s" s="178">
        <v>861</v>
      </c>
      <c r="D52" t="s" s="178">
        <v>922</v>
      </c>
      <c r="E52" t="s" s="178">
        <v>28</v>
      </c>
      <c r="F52" t="s" s="178">
        <v>924</v>
      </c>
      <c r="H52" t="s" s="178">
        <v>850</v>
      </c>
      <c r="I52" t="s" s="178">
        <f>IF(H52="Compliant","Yes","No")</f>
        <v>39</v>
      </c>
    </row>
    <row r="53" s="171" customFormat="1" ht="13.65" customHeight="1">
      <c r="A53" t="s" s="178">
        <v>845</v>
      </c>
      <c r="B53" t="s" s="178">
        <v>846</v>
      </c>
      <c r="C53" t="s" s="178">
        <v>861</v>
      </c>
      <c r="D53" t="s" s="178">
        <v>925</v>
      </c>
      <c r="E53" t="s" s="178">
        <v>28</v>
      </c>
      <c r="F53" t="s" s="178">
        <v>926</v>
      </c>
      <c r="H53" t="s" s="178">
        <v>885</v>
      </c>
      <c r="I53" t="s" s="178">
        <f>IF(H53="Compliant","Yes","No")</f>
        <v>37</v>
      </c>
    </row>
    <row r="54" s="171" customFormat="1" ht="13.65" customHeight="1">
      <c r="A54" t="s" s="178">
        <v>845</v>
      </c>
      <c r="B54" t="s" s="178">
        <v>846</v>
      </c>
      <c r="C54" t="s" s="178">
        <v>861</v>
      </c>
      <c r="D54" t="s" s="178">
        <v>927</v>
      </c>
      <c r="E54" t="s" s="178">
        <v>28</v>
      </c>
      <c r="F54" t="s" s="178">
        <v>928</v>
      </c>
      <c r="H54" t="s" s="178">
        <v>885</v>
      </c>
      <c r="I54" t="s" s="178">
        <f>IF(H54="Compliant","Yes","No")</f>
        <v>37</v>
      </c>
    </row>
    <row r="55" s="171" customFormat="1" ht="13.65" customHeight="1">
      <c r="A55" t="s" s="178">
        <v>845</v>
      </c>
      <c r="B55" t="s" s="178">
        <v>846</v>
      </c>
      <c r="C55" t="s" s="178">
        <v>861</v>
      </c>
      <c r="D55" t="s" s="178">
        <v>927</v>
      </c>
      <c r="E55" t="s" s="178">
        <v>29</v>
      </c>
      <c r="F55" t="s" s="178">
        <v>929</v>
      </c>
      <c r="H55" t="s" s="178">
        <v>850</v>
      </c>
      <c r="I55" t="s" s="178">
        <f>IF(H55="Compliant","Yes","No")</f>
        <v>39</v>
      </c>
    </row>
    <row r="56" s="171" customFormat="1" ht="13.65" customHeight="1">
      <c r="A56" t="s" s="178">
        <v>845</v>
      </c>
      <c r="B56" t="s" s="178">
        <v>846</v>
      </c>
      <c r="C56" t="s" s="178">
        <v>861</v>
      </c>
      <c r="D56" t="s" s="178">
        <v>930</v>
      </c>
      <c r="E56" t="s" s="178">
        <v>30</v>
      </c>
      <c r="F56" t="s" s="178">
        <v>931</v>
      </c>
      <c r="H56" t="s" s="178">
        <v>882</v>
      </c>
      <c r="I56" t="s" s="178">
        <f>IF(H56="Compliant","Yes","No")</f>
        <v>37</v>
      </c>
    </row>
    <row r="57" s="171" customFormat="1" ht="13.65" customHeight="1">
      <c r="A57" t="s" s="178">
        <v>845</v>
      </c>
      <c r="B57" t="s" s="178">
        <v>846</v>
      </c>
      <c r="C57" t="s" s="178">
        <v>861</v>
      </c>
      <c r="D57" t="s" s="178">
        <v>930</v>
      </c>
      <c r="E57" t="s" s="178">
        <v>29</v>
      </c>
      <c r="F57" t="s" s="178">
        <v>932</v>
      </c>
      <c r="H57" t="s" s="178">
        <v>882</v>
      </c>
      <c r="I57" t="s" s="178">
        <f>IF(H57="Compliant","Yes","No")</f>
        <v>37</v>
      </c>
    </row>
    <row r="58" s="171" customFormat="1" ht="13.65" customHeight="1">
      <c r="A58" t="s" s="178">
        <v>845</v>
      </c>
      <c r="B58" t="s" s="178">
        <v>846</v>
      </c>
      <c r="C58" t="s" s="178">
        <v>861</v>
      </c>
      <c r="D58" t="s" s="178">
        <v>930</v>
      </c>
      <c r="E58" t="s" s="178">
        <v>31</v>
      </c>
      <c r="F58" t="s" s="178">
        <v>933</v>
      </c>
      <c r="H58" t="s" s="178">
        <v>882</v>
      </c>
      <c r="I58" t="s" s="178">
        <f>IF(H58="Compliant","Yes","No")</f>
        <v>37</v>
      </c>
    </row>
    <row r="59" s="171" customFormat="1" ht="13.65" customHeight="1">
      <c r="A59" t="s" s="178">
        <v>845</v>
      </c>
      <c r="B59" t="s" s="178">
        <v>846</v>
      </c>
      <c r="C59" t="s" s="178">
        <v>861</v>
      </c>
      <c r="D59" t="s" s="178">
        <v>930</v>
      </c>
      <c r="E59" t="s" s="178">
        <v>28</v>
      </c>
      <c r="F59" t="s" s="178">
        <v>934</v>
      </c>
      <c r="H59" t="s" s="178">
        <v>850</v>
      </c>
      <c r="I59" t="s" s="178">
        <f>IF(H59="Compliant","Yes","No")</f>
        <v>39</v>
      </c>
    </row>
    <row r="60" s="171" customFormat="1" ht="13.65" customHeight="1">
      <c r="A60" t="s" s="178">
        <v>845</v>
      </c>
      <c r="B60" t="s" s="178">
        <v>846</v>
      </c>
      <c r="C60" t="s" s="178">
        <v>861</v>
      </c>
      <c r="D60" t="s" s="178">
        <v>935</v>
      </c>
      <c r="E60" t="s" s="178">
        <v>28</v>
      </c>
      <c r="F60" t="s" s="178">
        <v>936</v>
      </c>
      <c r="H60" t="s" s="178">
        <v>850</v>
      </c>
      <c r="I60" t="s" s="178">
        <f>IF(H60="Compliant","Yes","No")</f>
        <v>39</v>
      </c>
    </row>
    <row r="61" s="171" customFormat="1" ht="13.65" customHeight="1">
      <c r="A61" t="s" s="178">
        <v>845</v>
      </c>
      <c r="B61" t="s" s="178">
        <v>846</v>
      </c>
      <c r="C61" t="s" s="178">
        <v>861</v>
      </c>
      <c r="D61" t="s" s="178">
        <v>937</v>
      </c>
      <c r="E61" t="s" s="178">
        <v>29</v>
      </c>
      <c r="F61" t="s" s="178">
        <v>938</v>
      </c>
      <c r="H61" t="s" s="178">
        <v>850</v>
      </c>
      <c r="I61" t="s" s="178">
        <f>IF(H61="Compliant","Yes","No")</f>
        <v>39</v>
      </c>
    </row>
    <row r="62" s="171" customFormat="1" ht="13.65" customHeight="1">
      <c r="A62" t="s" s="178">
        <v>845</v>
      </c>
      <c r="B62" t="s" s="178">
        <v>846</v>
      </c>
      <c r="C62" t="s" s="178">
        <v>861</v>
      </c>
      <c r="D62" t="s" s="178">
        <v>937</v>
      </c>
      <c r="E62" t="s" s="178">
        <v>31</v>
      </c>
      <c r="F62" t="s" s="178">
        <v>939</v>
      </c>
      <c r="H62" t="s" s="178">
        <v>850</v>
      </c>
      <c r="I62" t="s" s="178">
        <f>IF(H62="Compliant","Yes","No")</f>
        <v>39</v>
      </c>
    </row>
    <row r="63" s="171" customFormat="1" ht="13.65" customHeight="1">
      <c r="A63" t="s" s="178">
        <v>845</v>
      </c>
      <c r="B63" t="s" s="178">
        <v>846</v>
      </c>
      <c r="C63" t="s" s="178">
        <v>861</v>
      </c>
      <c r="D63" t="s" s="178">
        <v>937</v>
      </c>
      <c r="E63" t="s" s="178">
        <v>28</v>
      </c>
      <c r="F63" t="s" s="178">
        <v>940</v>
      </c>
      <c r="H63" t="s" s="178">
        <v>850</v>
      </c>
      <c r="I63" t="s" s="178">
        <f>IF(H63="Compliant","Yes","No")</f>
        <v>39</v>
      </c>
    </row>
    <row r="64" s="171" customFormat="1" ht="13.65" customHeight="1">
      <c r="A64" t="s" s="178">
        <v>845</v>
      </c>
      <c r="B64" t="s" s="178">
        <v>846</v>
      </c>
      <c r="C64" t="s" s="178">
        <v>861</v>
      </c>
      <c r="D64" t="s" s="178">
        <v>941</v>
      </c>
      <c r="E64" t="s" s="178">
        <v>31</v>
      </c>
      <c r="F64" t="s" s="178">
        <v>942</v>
      </c>
      <c r="H64" t="s" s="178">
        <v>850</v>
      </c>
      <c r="I64" t="s" s="178">
        <f>IF(H64="Compliant","Yes","No")</f>
        <v>39</v>
      </c>
    </row>
    <row r="65" s="171" customFormat="1" ht="13.65" customHeight="1">
      <c r="A65" t="s" s="178">
        <v>845</v>
      </c>
      <c r="B65" t="s" s="178">
        <v>846</v>
      </c>
      <c r="C65" t="s" s="178">
        <v>861</v>
      </c>
      <c r="D65" t="s" s="178">
        <v>941</v>
      </c>
      <c r="E65" t="s" s="178">
        <v>28</v>
      </c>
      <c r="F65" t="s" s="178">
        <v>942</v>
      </c>
      <c r="H65" t="s" s="178">
        <v>850</v>
      </c>
      <c r="I65" t="s" s="178">
        <f>IF(H65="Compliant","Yes","No")</f>
        <v>39</v>
      </c>
    </row>
    <row r="66" s="171" customFormat="1" ht="13.65" customHeight="1">
      <c r="A66" t="s" s="178">
        <v>845</v>
      </c>
      <c r="B66" t="s" s="178">
        <v>846</v>
      </c>
      <c r="C66" t="s" s="178">
        <v>861</v>
      </c>
      <c r="D66" t="s" s="178">
        <v>941</v>
      </c>
      <c r="E66" t="s" s="178">
        <v>30</v>
      </c>
      <c r="F66" t="s" s="178">
        <v>943</v>
      </c>
      <c r="H66" t="s" s="178">
        <v>850</v>
      </c>
      <c r="I66" t="s" s="178">
        <f>IF(H66="Compliant","Yes","No")</f>
        <v>39</v>
      </c>
    </row>
    <row r="67" s="171" customFormat="1" ht="13.65" customHeight="1">
      <c r="A67" t="s" s="178">
        <v>845</v>
      </c>
      <c r="B67" t="s" s="178">
        <v>846</v>
      </c>
      <c r="C67" t="s" s="178">
        <v>861</v>
      </c>
      <c r="D67" t="s" s="178">
        <v>941</v>
      </c>
      <c r="E67" t="s" s="178">
        <v>29</v>
      </c>
      <c r="F67" t="s" s="178">
        <v>944</v>
      </c>
      <c r="H67" t="s" s="178">
        <v>850</v>
      </c>
      <c r="I67" t="s" s="178">
        <f>IF(H67="Compliant","Yes","No")</f>
        <v>39</v>
      </c>
    </row>
    <row r="68" s="171" customFormat="1" ht="13.65" customHeight="1">
      <c r="A68" t="s" s="178">
        <v>845</v>
      </c>
      <c r="B68" t="s" s="178">
        <v>846</v>
      </c>
      <c r="C68" t="s" s="178">
        <v>861</v>
      </c>
      <c r="D68" t="s" s="178">
        <v>945</v>
      </c>
      <c r="E68" t="s" s="178">
        <v>28</v>
      </c>
      <c r="F68" t="s" s="178">
        <v>946</v>
      </c>
      <c r="H68" t="s" s="178">
        <v>882</v>
      </c>
      <c r="I68" t="s" s="178">
        <f>IF(H68="Compliant","Yes","No")</f>
        <v>37</v>
      </c>
    </row>
    <row r="69" s="171" customFormat="1" ht="13.65" customHeight="1">
      <c r="A69" t="s" s="178">
        <v>845</v>
      </c>
      <c r="B69" t="s" s="178">
        <v>846</v>
      </c>
      <c r="C69" t="s" s="178">
        <v>861</v>
      </c>
      <c r="D69" t="s" s="178">
        <v>947</v>
      </c>
      <c r="E69" t="s" s="178">
        <v>28</v>
      </c>
      <c r="F69" t="s" s="178">
        <v>948</v>
      </c>
      <c r="H69" t="s" s="178">
        <v>850</v>
      </c>
      <c r="I69" t="s" s="178">
        <f>IF(H69="Compliant","Yes","No")</f>
        <v>39</v>
      </c>
    </row>
    <row r="70" s="171" customFormat="1" ht="13.65" customHeight="1">
      <c r="A70" t="s" s="178">
        <v>845</v>
      </c>
      <c r="B70" t="s" s="178">
        <v>846</v>
      </c>
      <c r="C70" t="s" s="178">
        <v>861</v>
      </c>
      <c r="D70" t="s" s="178">
        <v>949</v>
      </c>
      <c r="E70" t="s" s="178">
        <v>28</v>
      </c>
      <c r="F70" t="s" s="178">
        <v>950</v>
      </c>
      <c r="H70" t="s" s="178">
        <v>850</v>
      </c>
      <c r="I70" t="s" s="178">
        <f>IF(H70="Compliant","Yes","No")</f>
        <v>39</v>
      </c>
    </row>
    <row r="71" s="171" customFormat="1" ht="13.65" customHeight="1">
      <c r="A71" t="s" s="178">
        <v>845</v>
      </c>
      <c r="B71" t="s" s="178">
        <v>846</v>
      </c>
      <c r="C71" t="s" s="178">
        <v>861</v>
      </c>
      <c r="D71" t="s" s="178">
        <v>949</v>
      </c>
      <c r="E71" t="s" s="178">
        <v>30</v>
      </c>
      <c r="F71" t="s" s="178">
        <v>951</v>
      </c>
      <c r="H71" t="s" s="178">
        <v>850</v>
      </c>
      <c r="I71" t="s" s="178">
        <f>IF(H71="Compliant","Yes","No")</f>
        <v>39</v>
      </c>
    </row>
    <row r="72" s="171" customFormat="1" ht="13.65" customHeight="1">
      <c r="A72" t="s" s="178">
        <v>845</v>
      </c>
      <c r="B72" t="s" s="178">
        <v>846</v>
      </c>
      <c r="C72" t="s" s="178">
        <v>861</v>
      </c>
      <c r="D72" t="s" s="178">
        <v>952</v>
      </c>
      <c r="E72" t="s" s="178">
        <v>31</v>
      </c>
      <c r="F72" t="s" s="178">
        <v>953</v>
      </c>
      <c r="H72" t="s" s="178">
        <v>850</v>
      </c>
      <c r="I72" t="s" s="178">
        <f>IF(H72="Compliant","Yes","No")</f>
        <v>39</v>
      </c>
    </row>
    <row r="73" s="171" customFormat="1" ht="13.65" customHeight="1">
      <c r="A73" t="s" s="178">
        <v>845</v>
      </c>
      <c r="B73" t="s" s="178">
        <v>846</v>
      </c>
      <c r="C73" t="s" s="178">
        <v>861</v>
      </c>
      <c r="D73" t="s" s="178">
        <v>952</v>
      </c>
      <c r="E73" t="s" s="178">
        <v>28</v>
      </c>
      <c r="F73" t="s" s="178">
        <v>954</v>
      </c>
      <c r="H73" t="s" s="178">
        <v>850</v>
      </c>
      <c r="I73" t="s" s="178">
        <f>IF(H73="Compliant","Yes","No")</f>
        <v>39</v>
      </c>
    </row>
    <row r="74" s="171" customFormat="1" ht="13.65" customHeight="1">
      <c r="A74" t="s" s="178">
        <v>845</v>
      </c>
      <c r="B74" t="s" s="178">
        <v>846</v>
      </c>
      <c r="C74" t="s" s="178">
        <v>861</v>
      </c>
      <c r="D74" t="s" s="178">
        <v>952</v>
      </c>
      <c r="E74" t="s" s="178">
        <v>29</v>
      </c>
      <c r="F74" t="s" s="178">
        <v>955</v>
      </c>
      <c r="H74" t="s" s="178">
        <v>850</v>
      </c>
      <c r="I74" t="s" s="178">
        <f>IF(H74="Compliant","Yes","No")</f>
        <v>39</v>
      </c>
    </row>
    <row r="75" s="171" customFormat="1" ht="13.65" customHeight="1">
      <c r="A75" t="s" s="178">
        <v>845</v>
      </c>
      <c r="B75" t="s" s="178">
        <v>846</v>
      </c>
      <c r="C75" t="s" s="178">
        <v>861</v>
      </c>
      <c r="D75" t="s" s="178">
        <v>956</v>
      </c>
      <c r="E75" t="s" s="178">
        <v>30</v>
      </c>
      <c r="F75" t="s" s="178">
        <v>957</v>
      </c>
      <c r="H75" t="s" s="178">
        <v>850</v>
      </c>
      <c r="I75" t="s" s="178">
        <f>IF(H75="Compliant","Yes","No")</f>
        <v>39</v>
      </c>
    </row>
    <row r="76" s="171" customFormat="1" ht="13.65" customHeight="1">
      <c r="A76" t="s" s="178">
        <v>845</v>
      </c>
      <c r="B76" t="s" s="178">
        <v>846</v>
      </c>
      <c r="C76" t="s" s="178">
        <v>861</v>
      </c>
      <c r="D76" t="s" s="178">
        <v>956</v>
      </c>
      <c r="E76" t="s" s="178">
        <v>28</v>
      </c>
      <c r="F76" t="s" s="178">
        <v>958</v>
      </c>
      <c r="H76" t="s" s="178">
        <v>850</v>
      </c>
      <c r="I76" t="s" s="178">
        <f>IF(H76="Compliant","Yes","No")</f>
        <v>39</v>
      </c>
    </row>
    <row r="77" s="171" customFormat="1" ht="13.65" customHeight="1">
      <c r="A77" t="s" s="178">
        <v>845</v>
      </c>
      <c r="B77" t="s" s="178">
        <v>846</v>
      </c>
      <c r="C77" t="s" s="178">
        <v>861</v>
      </c>
      <c r="D77" t="s" s="178">
        <v>956</v>
      </c>
      <c r="E77" t="s" s="178">
        <v>29</v>
      </c>
      <c r="F77" t="s" s="178">
        <v>959</v>
      </c>
      <c r="H77" t="s" s="178">
        <v>850</v>
      </c>
      <c r="I77" t="s" s="178">
        <f>IF(H77="Compliant","Yes","No")</f>
        <v>39</v>
      </c>
    </row>
    <row r="78" s="171" customFormat="1" ht="13.65" customHeight="1">
      <c r="A78" t="s" s="178">
        <v>845</v>
      </c>
      <c r="B78" t="s" s="178">
        <v>846</v>
      </c>
      <c r="C78" t="s" s="178">
        <v>861</v>
      </c>
      <c r="D78" t="s" s="178">
        <v>960</v>
      </c>
      <c r="E78" t="s" s="178">
        <v>28</v>
      </c>
      <c r="F78" t="s" s="178">
        <v>961</v>
      </c>
      <c r="H78" t="s" s="178">
        <v>885</v>
      </c>
      <c r="I78" t="s" s="178">
        <f>IF(H78="Compliant","Yes","No")</f>
        <v>37</v>
      </c>
    </row>
    <row r="79" s="171" customFormat="1" ht="13.65" customHeight="1">
      <c r="A79" t="s" s="178">
        <v>845</v>
      </c>
      <c r="B79" t="s" s="178">
        <v>846</v>
      </c>
      <c r="C79" t="s" s="178">
        <v>861</v>
      </c>
      <c r="D79" t="s" s="178">
        <v>962</v>
      </c>
      <c r="E79" t="s" s="178">
        <v>30</v>
      </c>
      <c r="F79" t="s" s="178">
        <v>963</v>
      </c>
      <c r="H79" t="s" s="178">
        <v>850</v>
      </c>
      <c r="I79" t="s" s="178">
        <f>IF(H79="Compliant","Yes","No")</f>
        <v>39</v>
      </c>
    </row>
    <row r="80" s="171" customFormat="1" ht="13.65" customHeight="1">
      <c r="A80" t="s" s="178">
        <v>845</v>
      </c>
      <c r="B80" t="s" s="178">
        <v>846</v>
      </c>
      <c r="C80" t="s" s="178">
        <v>861</v>
      </c>
      <c r="D80" t="s" s="178">
        <v>964</v>
      </c>
      <c r="E80" t="s" s="178">
        <v>28</v>
      </c>
      <c r="F80" t="s" s="178">
        <v>965</v>
      </c>
      <c r="H80" t="s" s="178">
        <v>882</v>
      </c>
      <c r="I80" t="s" s="178">
        <f>IF(H80="Compliant","Yes","No")</f>
        <v>37</v>
      </c>
    </row>
    <row r="81" s="171" customFormat="1" ht="13.65" customHeight="1">
      <c r="A81" t="s" s="178">
        <v>845</v>
      </c>
      <c r="B81" t="s" s="178">
        <v>846</v>
      </c>
      <c r="C81" t="s" s="178">
        <v>861</v>
      </c>
      <c r="D81" t="s" s="178">
        <v>964</v>
      </c>
      <c r="E81" t="s" s="178">
        <v>31</v>
      </c>
      <c r="F81" t="s" s="178">
        <v>966</v>
      </c>
      <c r="H81" t="s" s="178">
        <v>882</v>
      </c>
      <c r="I81" t="s" s="178">
        <f>IF(H81="Compliant","Yes","No")</f>
        <v>37</v>
      </c>
    </row>
    <row r="82" s="171" customFormat="1" ht="13.65" customHeight="1">
      <c r="A82" t="s" s="178">
        <v>845</v>
      </c>
      <c r="B82" t="s" s="178">
        <v>846</v>
      </c>
      <c r="C82" t="s" s="178">
        <v>861</v>
      </c>
      <c r="D82" t="s" s="178">
        <v>964</v>
      </c>
      <c r="E82" t="s" s="178">
        <v>29</v>
      </c>
      <c r="F82" t="s" s="178">
        <v>967</v>
      </c>
      <c r="H82" t="s" s="178">
        <v>882</v>
      </c>
      <c r="I82" t="s" s="178">
        <f>IF(H82="Compliant","Yes","No")</f>
        <v>37</v>
      </c>
    </row>
    <row r="83" s="171" customFormat="1" ht="13.65" customHeight="1">
      <c r="A83" t="s" s="178">
        <v>845</v>
      </c>
      <c r="B83" t="s" s="178">
        <v>846</v>
      </c>
      <c r="C83" t="s" s="178">
        <v>861</v>
      </c>
      <c r="D83" t="s" s="178">
        <v>964</v>
      </c>
      <c r="E83" t="s" s="178">
        <v>30</v>
      </c>
      <c r="F83" t="s" s="178">
        <v>968</v>
      </c>
      <c r="H83" t="s" s="178">
        <v>882</v>
      </c>
      <c r="I83" t="s" s="178">
        <f>IF(H83="Compliant","Yes","No")</f>
        <v>37</v>
      </c>
    </row>
    <row r="84" s="171" customFormat="1" ht="13.65" customHeight="1">
      <c r="A84" t="s" s="178">
        <v>845</v>
      </c>
      <c r="B84" t="s" s="178">
        <v>846</v>
      </c>
      <c r="C84" t="s" s="178">
        <v>861</v>
      </c>
      <c r="D84" t="s" s="178">
        <v>969</v>
      </c>
      <c r="E84" t="s" s="178">
        <v>28</v>
      </c>
      <c r="F84" t="s" s="178">
        <v>970</v>
      </c>
      <c r="H84" t="s" s="178">
        <v>850</v>
      </c>
      <c r="I84" t="s" s="178">
        <f>IF(H84="Compliant","Yes","No")</f>
        <v>39</v>
      </c>
    </row>
    <row r="85" s="171" customFormat="1" ht="13.65" customHeight="1">
      <c r="A85" t="s" s="178">
        <v>845</v>
      </c>
      <c r="B85" t="s" s="178">
        <v>846</v>
      </c>
      <c r="C85" t="s" s="178">
        <v>861</v>
      </c>
      <c r="D85" t="s" s="178">
        <v>971</v>
      </c>
      <c r="E85" t="s" s="178">
        <v>28</v>
      </c>
      <c r="F85" t="s" s="178">
        <v>972</v>
      </c>
      <c r="H85" t="s" s="178">
        <v>850</v>
      </c>
      <c r="I85" t="s" s="178">
        <f>IF(H85="Compliant","Yes","No")</f>
        <v>39</v>
      </c>
    </row>
    <row r="86" s="171" customFormat="1" ht="13.65" customHeight="1">
      <c r="A86" t="s" s="178">
        <v>845</v>
      </c>
      <c r="B86" t="s" s="178">
        <v>846</v>
      </c>
      <c r="C86" t="s" s="178">
        <v>861</v>
      </c>
      <c r="D86" t="s" s="178">
        <v>971</v>
      </c>
      <c r="E86" t="s" s="178">
        <v>31</v>
      </c>
      <c r="F86" t="s" s="178">
        <v>973</v>
      </c>
      <c r="H86" t="s" s="178">
        <v>850</v>
      </c>
      <c r="I86" t="s" s="178">
        <f>IF(H86="Compliant","Yes","No")</f>
        <v>39</v>
      </c>
    </row>
    <row r="87" s="171" customFormat="1" ht="13.65" customHeight="1">
      <c r="A87" t="s" s="178">
        <v>845</v>
      </c>
      <c r="B87" t="s" s="178">
        <v>846</v>
      </c>
      <c r="C87" t="s" s="178">
        <v>861</v>
      </c>
      <c r="D87" t="s" s="178">
        <v>971</v>
      </c>
      <c r="E87" t="s" s="178">
        <v>30</v>
      </c>
      <c r="F87" t="s" s="178">
        <v>974</v>
      </c>
      <c r="H87" t="s" s="178">
        <v>850</v>
      </c>
      <c r="I87" t="s" s="178">
        <f>IF(H87="Compliant","Yes","No")</f>
        <v>39</v>
      </c>
    </row>
    <row r="88" s="171" customFormat="1" ht="13.65" customHeight="1">
      <c r="A88" t="s" s="178">
        <v>845</v>
      </c>
      <c r="B88" t="s" s="178">
        <v>846</v>
      </c>
      <c r="C88" t="s" s="178">
        <v>861</v>
      </c>
      <c r="D88" t="s" s="178">
        <v>971</v>
      </c>
      <c r="E88" t="s" s="178">
        <v>29</v>
      </c>
      <c r="F88" t="s" s="178">
        <v>975</v>
      </c>
      <c r="H88" t="s" s="178">
        <v>850</v>
      </c>
      <c r="I88" t="s" s="178">
        <f>IF(H88="Compliant","Yes","No")</f>
        <v>39</v>
      </c>
    </row>
    <row r="89" s="171" customFormat="1" ht="13.65" customHeight="1">
      <c r="A89" t="s" s="178">
        <v>845</v>
      </c>
      <c r="B89" t="s" s="178">
        <v>846</v>
      </c>
      <c r="C89" t="s" s="178">
        <v>861</v>
      </c>
      <c r="D89" t="s" s="178">
        <v>976</v>
      </c>
      <c r="E89" t="s" s="178">
        <v>28</v>
      </c>
      <c r="F89" t="s" s="178">
        <v>977</v>
      </c>
      <c r="H89" t="s" s="178">
        <v>885</v>
      </c>
      <c r="I89" t="s" s="178">
        <f>IF(H89="Compliant","Yes","No")</f>
        <v>37</v>
      </c>
    </row>
    <row r="90" s="171" customFormat="1" ht="13.65" customHeight="1">
      <c r="A90" t="s" s="178">
        <v>845</v>
      </c>
      <c r="B90" t="s" s="178">
        <v>846</v>
      </c>
      <c r="C90" t="s" s="178">
        <v>861</v>
      </c>
      <c r="D90" t="s" s="178">
        <v>978</v>
      </c>
      <c r="E90" t="s" s="178">
        <v>28</v>
      </c>
      <c r="F90" t="s" s="178">
        <v>979</v>
      </c>
      <c r="H90" t="s" s="178">
        <v>850</v>
      </c>
      <c r="I90" t="s" s="178">
        <f>IF(H90="Compliant","Yes","No")</f>
        <v>39</v>
      </c>
    </row>
    <row r="91" s="171" customFormat="1" ht="13.65" customHeight="1">
      <c r="A91" t="s" s="178">
        <v>845</v>
      </c>
      <c r="B91" t="s" s="178">
        <v>846</v>
      </c>
      <c r="C91" t="s" s="178">
        <v>861</v>
      </c>
      <c r="D91" t="s" s="178">
        <v>978</v>
      </c>
      <c r="E91" t="s" s="178">
        <v>30</v>
      </c>
      <c r="F91" t="s" s="178">
        <v>980</v>
      </c>
      <c r="H91" t="s" s="178">
        <v>882</v>
      </c>
      <c r="I91" t="s" s="178">
        <f>IF(H91="Compliant","Yes","No")</f>
        <v>37</v>
      </c>
    </row>
    <row r="92" s="171" customFormat="1" ht="13.65" customHeight="1">
      <c r="A92" t="s" s="178">
        <v>845</v>
      </c>
      <c r="B92" t="s" s="178">
        <v>846</v>
      </c>
      <c r="C92" t="s" s="178">
        <v>861</v>
      </c>
      <c r="D92" t="s" s="178">
        <v>978</v>
      </c>
      <c r="E92" t="s" s="178">
        <v>29</v>
      </c>
      <c r="F92" t="s" s="178">
        <v>980</v>
      </c>
      <c r="H92" t="s" s="178">
        <v>882</v>
      </c>
      <c r="I92" t="s" s="178">
        <f>IF(H92="Compliant","Yes","No")</f>
        <v>37</v>
      </c>
    </row>
    <row r="93" s="171" customFormat="1" ht="13.65" customHeight="1">
      <c r="A93" t="s" s="178">
        <v>845</v>
      </c>
      <c r="B93" t="s" s="178">
        <v>846</v>
      </c>
      <c r="C93" t="s" s="178">
        <v>861</v>
      </c>
      <c r="D93" t="s" s="178">
        <v>978</v>
      </c>
      <c r="E93" t="s" s="178">
        <v>31</v>
      </c>
      <c r="F93" t="s" s="178">
        <v>981</v>
      </c>
      <c r="H93" t="s" s="178">
        <v>882</v>
      </c>
      <c r="I93" t="s" s="178">
        <f>IF(H93="Compliant","Yes","No")</f>
        <v>37</v>
      </c>
    </row>
    <row r="94" s="171" customFormat="1" ht="13.65" customHeight="1">
      <c r="A94" t="s" s="178">
        <v>845</v>
      </c>
      <c r="B94" t="s" s="178">
        <v>846</v>
      </c>
      <c r="C94" t="s" s="178">
        <v>861</v>
      </c>
      <c r="D94" t="s" s="178">
        <v>982</v>
      </c>
      <c r="E94" t="s" s="178">
        <v>28</v>
      </c>
      <c r="F94" t="s" s="178">
        <v>983</v>
      </c>
      <c r="H94" t="s" s="178">
        <v>850</v>
      </c>
      <c r="I94" t="s" s="178">
        <f>IF(H94="Compliant","Yes","No")</f>
        <v>39</v>
      </c>
    </row>
    <row r="95" s="171" customFormat="1" ht="13.65" customHeight="1">
      <c r="A95" t="s" s="178">
        <v>845</v>
      </c>
      <c r="B95" t="s" s="178">
        <v>846</v>
      </c>
      <c r="C95" t="s" s="178">
        <v>861</v>
      </c>
      <c r="D95" t="s" s="178">
        <v>982</v>
      </c>
      <c r="E95" t="s" s="178">
        <v>31</v>
      </c>
      <c r="F95" t="s" s="178">
        <v>984</v>
      </c>
      <c r="H95" t="s" s="178">
        <v>850</v>
      </c>
      <c r="I95" t="s" s="178">
        <f>IF(H95="Compliant","Yes","No")</f>
        <v>39</v>
      </c>
    </row>
    <row r="96" s="171" customFormat="1" ht="13.65" customHeight="1">
      <c r="A96" t="s" s="178">
        <v>845</v>
      </c>
      <c r="B96" t="s" s="178">
        <v>846</v>
      </c>
      <c r="C96" t="s" s="178">
        <v>861</v>
      </c>
      <c r="D96" t="s" s="178">
        <v>982</v>
      </c>
      <c r="E96" t="s" s="178">
        <v>30</v>
      </c>
      <c r="F96" t="s" s="178">
        <v>985</v>
      </c>
      <c r="H96" t="s" s="178">
        <v>850</v>
      </c>
      <c r="I96" t="s" s="178">
        <f>IF(H96="Compliant","Yes","No")</f>
        <v>39</v>
      </c>
    </row>
    <row r="97" s="171" customFormat="1" ht="13.65" customHeight="1">
      <c r="A97" t="s" s="178">
        <v>845</v>
      </c>
      <c r="B97" t="s" s="178">
        <v>846</v>
      </c>
      <c r="C97" t="s" s="178">
        <v>861</v>
      </c>
      <c r="D97" t="s" s="178">
        <v>982</v>
      </c>
      <c r="E97" t="s" s="178">
        <v>29</v>
      </c>
      <c r="F97" t="s" s="178">
        <v>986</v>
      </c>
      <c r="H97" t="s" s="178">
        <v>850</v>
      </c>
      <c r="I97" t="s" s="178">
        <f>IF(H97="Compliant","Yes","No")</f>
        <v>39</v>
      </c>
    </row>
    <row r="98" s="171" customFormat="1" ht="13.65" customHeight="1">
      <c r="A98" t="s" s="178">
        <v>845</v>
      </c>
      <c r="B98" t="s" s="178">
        <v>846</v>
      </c>
      <c r="C98" t="s" s="178">
        <v>861</v>
      </c>
      <c r="D98" t="s" s="178">
        <v>987</v>
      </c>
      <c r="E98" t="s" s="178">
        <v>31</v>
      </c>
      <c r="F98" t="s" s="178">
        <v>988</v>
      </c>
      <c r="H98" t="s" s="178">
        <v>850</v>
      </c>
      <c r="I98" t="s" s="178">
        <f>IF(H98="Compliant","Yes","No")</f>
        <v>39</v>
      </c>
    </row>
    <row r="99" s="171" customFormat="1" ht="13.65" customHeight="1">
      <c r="A99" t="s" s="178">
        <v>845</v>
      </c>
      <c r="B99" t="s" s="178">
        <v>846</v>
      </c>
      <c r="C99" t="s" s="178">
        <v>861</v>
      </c>
      <c r="D99" t="s" s="178">
        <v>987</v>
      </c>
      <c r="E99" t="s" s="178">
        <v>29</v>
      </c>
      <c r="F99" t="s" s="178">
        <v>989</v>
      </c>
      <c r="H99" t="s" s="178">
        <v>850</v>
      </c>
      <c r="I99" t="s" s="178">
        <f>IF(H99="Compliant","Yes","No")</f>
        <v>39</v>
      </c>
    </row>
    <row r="100" s="171" customFormat="1" ht="13.65" customHeight="1">
      <c r="A100" t="s" s="178">
        <v>845</v>
      </c>
      <c r="B100" t="s" s="178">
        <v>846</v>
      </c>
      <c r="C100" t="s" s="178">
        <v>861</v>
      </c>
      <c r="D100" t="s" s="178">
        <v>987</v>
      </c>
      <c r="E100" t="s" s="178">
        <v>28</v>
      </c>
      <c r="F100" t="s" s="178">
        <v>990</v>
      </c>
      <c r="H100" t="s" s="178">
        <v>850</v>
      </c>
      <c r="I100" t="s" s="178">
        <f>IF(H100="Compliant","Yes","No")</f>
        <v>39</v>
      </c>
    </row>
    <row r="101" s="171" customFormat="1" ht="13.65" customHeight="1">
      <c r="A101" t="s" s="178">
        <v>845</v>
      </c>
      <c r="B101" t="s" s="178">
        <v>846</v>
      </c>
      <c r="C101" t="s" s="178">
        <v>861</v>
      </c>
      <c r="D101" t="s" s="178">
        <v>987</v>
      </c>
      <c r="E101" t="s" s="178">
        <v>30</v>
      </c>
      <c r="F101" t="s" s="178">
        <v>991</v>
      </c>
      <c r="H101" t="s" s="178">
        <v>850</v>
      </c>
      <c r="I101" t="s" s="178">
        <f>IF(H101="Compliant","Yes","No")</f>
        <v>39</v>
      </c>
    </row>
    <row r="102" s="171" customFormat="1" ht="13.65" customHeight="1">
      <c r="A102" t="s" s="178">
        <v>845</v>
      </c>
      <c r="B102" t="s" s="178">
        <v>846</v>
      </c>
      <c r="C102" t="s" s="178">
        <v>861</v>
      </c>
      <c r="D102" t="s" s="178">
        <v>992</v>
      </c>
      <c r="E102" t="s" s="178">
        <v>30</v>
      </c>
      <c r="F102" t="s" s="178">
        <v>993</v>
      </c>
      <c r="H102" t="s" s="178">
        <v>850</v>
      </c>
      <c r="I102" t="s" s="178">
        <f>IF(H102="Compliant","Yes","No")</f>
        <v>39</v>
      </c>
    </row>
    <row r="103" s="171" customFormat="1" ht="13.65" customHeight="1">
      <c r="A103" t="s" s="178">
        <v>845</v>
      </c>
      <c r="B103" t="s" s="178">
        <v>846</v>
      </c>
      <c r="C103" t="s" s="178">
        <v>861</v>
      </c>
      <c r="D103" t="s" s="178">
        <v>992</v>
      </c>
      <c r="E103" t="s" s="178">
        <v>31</v>
      </c>
      <c r="F103" t="s" s="178">
        <v>994</v>
      </c>
      <c r="H103" t="s" s="178">
        <v>850</v>
      </c>
      <c r="I103" t="s" s="178">
        <f>IF(H103="Compliant","Yes","No")</f>
        <v>39</v>
      </c>
    </row>
    <row r="104" s="171" customFormat="1" ht="13.65" customHeight="1">
      <c r="A104" t="s" s="178">
        <v>845</v>
      </c>
      <c r="B104" t="s" s="178">
        <v>846</v>
      </c>
      <c r="C104" t="s" s="178">
        <v>861</v>
      </c>
      <c r="D104" t="s" s="178">
        <v>992</v>
      </c>
      <c r="E104" t="s" s="178">
        <v>28</v>
      </c>
      <c r="F104" t="s" s="178">
        <v>995</v>
      </c>
      <c r="H104" t="s" s="178">
        <v>850</v>
      </c>
      <c r="I104" t="s" s="178">
        <f>IF(H104="Compliant","Yes","No")</f>
        <v>39</v>
      </c>
    </row>
    <row r="105" s="171" customFormat="1" ht="13.65" customHeight="1">
      <c r="A105" t="s" s="178">
        <v>845</v>
      </c>
      <c r="B105" t="s" s="178">
        <v>846</v>
      </c>
      <c r="C105" t="s" s="178">
        <v>861</v>
      </c>
      <c r="D105" t="s" s="178">
        <v>996</v>
      </c>
      <c r="E105" t="s" s="178">
        <v>29</v>
      </c>
      <c r="F105" t="s" s="178">
        <v>997</v>
      </c>
      <c r="H105" t="s" s="178">
        <v>885</v>
      </c>
      <c r="I105" t="s" s="178">
        <f>IF(H105="Compliant","Yes","No")</f>
        <v>37</v>
      </c>
    </row>
    <row r="106" s="171" customFormat="1" ht="13.65" customHeight="1">
      <c r="A106" t="s" s="178">
        <v>845</v>
      </c>
      <c r="B106" t="s" s="178">
        <v>846</v>
      </c>
      <c r="C106" t="s" s="178">
        <v>861</v>
      </c>
      <c r="D106" t="s" s="178">
        <v>996</v>
      </c>
      <c r="E106" t="s" s="178">
        <v>31</v>
      </c>
      <c r="F106" t="s" s="178">
        <v>998</v>
      </c>
      <c r="H106" t="s" s="178">
        <v>885</v>
      </c>
      <c r="I106" t="s" s="178">
        <f>IF(H106="Compliant","Yes","No")</f>
        <v>37</v>
      </c>
    </row>
    <row r="107" s="171" customFormat="1" ht="13.65" customHeight="1">
      <c r="A107" t="s" s="178">
        <v>845</v>
      </c>
      <c r="B107" t="s" s="178">
        <v>846</v>
      </c>
      <c r="C107" t="s" s="178">
        <v>861</v>
      </c>
      <c r="D107" t="s" s="178">
        <v>996</v>
      </c>
      <c r="E107" t="s" s="178">
        <v>30</v>
      </c>
      <c r="F107" t="s" s="178">
        <v>999</v>
      </c>
      <c r="H107" t="s" s="178">
        <v>885</v>
      </c>
      <c r="I107" t="s" s="178">
        <f>IF(H107="Compliant","Yes","No")</f>
        <v>37</v>
      </c>
    </row>
    <row r="108" s="171" customFormat="1" ht="13.65" customHeight="1">
      <c r="A108" t="s" s="178">
        <v>845</v>
      </c>
      <c r="B108" t="s" s="178">
        <v>846</v>
      </c>
      <c r="C108" t="s" s="178">
        <v>861</v>
      </c>
      <c r="D108" t="s" s="178">
        <v>996</v>
      </c>
      <c r="E108" t="s" s="178">
        <v>28</v>
      </c>
      <c r="F108" t="s" s="178">
        <v>1000</v>
      </c>
      <c r="H108" t="s" s="178">
        <v>850</v>
      </c>
      <c r="I108" t="s" s="178">
        <f>IF(H108="Compliant","Yes","No")</f>
        <v>39</v>
      </c>
    </row>
    <row r="109" s="171" customFormat="1" ht="13.65" customHeight="1">
      <c r="A109" t="s" s="178">
        <v>845</v>
      </c>
      <c r="B109" t="s" s="178">
        <v>846</v>
      </c>
      <c r="C109" t="s" s="178">
        <v>861</v>
      </c>
      <c r="D109" t="s" s="178">
        <v>1001</v>
      </c>
      <c r="E109" t="s" s="178">
        <v>28</v>
      </c>
      <c r="F109" t="s" s="178">
        <v>1002</v>
      </c>
      <c r="H109" t="s" s="178">
        <v>850</v>
      </c>
      <c r="I109" t="s" s="178">
        <f>IF(H109="Compliant","Yes","No")</f>
        <v>39</v>
      </c>
    </row>
    <row r="110" s="171" customFormat="1" ht="13.65" customHeight="1">
      <c r="A110" t="s" s="178">
        <v>845</v>
      </c>
      <c r="B110" t="s" s="178">
        <v>846</v>
      </c>
      <c r="C110" t="s" s="178">
        <v>861</v>
      </c>
      <c r="D110" t="s" s="178">
        <v>1001</v>
      </c>
      <c r="E110" t="s" s="178">
        <v>29</v>
      </c>
      <c r="F110" t="s" s="178">
        <v>1002</v>
      </c>
      <c r="H110" t="s" s="178">
        <v>850</v>
      </c>
      <c r="I110" t="s" s="178">
        <f>IF(H110="Compliant","Yes","No")</f>
        <v>39</v>
      </c>
    </row>
    <row r="111" s="171" customFormat="1" ht="13.65" customHeight="1">
      <c r="A111" t="s" s="178">
        <v>845</v>
      </c>
      <c r="B111" t="s" s="178">
        <v>846</v>
      </c>
      <c r="C111" t="s" s="178">
        <v>861</v>
      </c>
      <c r="D111" t="s" s="178">
        <v>1001</v>
      </c>
      <c r="E111" t="s" s="178">
        <v>30</v>
      </c>
      <c r="F111" t="s" s="178">
        <v>1003</v>
      </c>
      <c r="H111" t="s" s="178">
        <v>850</v>
      </c>
      <c r="I111" t="s" s="178">
        <f>IF(H111="Compliant","Yes","No")</f>
        <v>39</v>
      </c>
    </row>
    <row r="112" s="171" customFormat="1" ht="13.65" customHeight="1">
      <c r="A112" t="s" s="178">
        <v>845</v>
      </c>
      <c r="B112" t="s" s="178">
        <v>846</v>
      </c>
      <c r="C112" t="s" s="178">
        <v>861</v>
      </c>
      <c r="D112" t="s" s="178">
        <v>1004</v>
      </c>
      <c r="E112" t="s" s="178">
        <v>29</v>
      </c>
      <c r="F112" t="s" s="178">
        <v>1005</v>
      </c>
      <c r="H112" t="s" s="178">
        <v>850</v>
      </c>
      <c r="I112" t="s" s="178">
        <f>IF(H112="Compliant","Yes","No")</f>
        <v>39</v>
      </c>
    </row>
    <row r="113" s="171" customFormat="1" ht="13.65" customHeight="1">
      <c r="A113" t="s" s="178">
        <v>845</v>
      </c>
      <c r="B113" t="s" s="178">
        <v>846</v>
      </c>
      <c r="C113" t="s" s="178">
        <v>861</v>
      </c>
      <c r="D113" t="s" s="178">
        <v>1004</v>
      </c>
      <c r="E113" t="s" s="178">
        <v>28</v>
      </c>
      <c r="F113" t="s" s="178">
        <v>1006</v>
      </c>
      <c r="H113" t="s" s="178">
        <v>850</v>
      </c>
      <c r="I113" t="s" s="178">
        <f>IF(H113="Compliant","Yes","No")</f>
        <v>39</v>
      </c>
    </row>
    <row r="114" s="171" customFormat="1" ht="13.65" customHeight="1">
      <c r="A114" t="s" s="178">
        <v>845</v>
      </c>
      <c r="B114" t="s" s="178">
        <v>846</v>
      </c>
      <c r="C114" t="s" s="178">
        <v>861</v>
      </c>
      <c r="D114" t="s" s="178">
        <v>1004</v>
      </c>
      <c r="E114" t="s" s="178">
        <v>31</v>
      </c>
      <c r="F114" t="s" s="178">
        <v>1007</v>
      </c>
      <c r="H114" t="s" s="178">
        <v>850</v>
      </c>
      <c r="I114" t="s" s="178">
        <f>IF(H114="Compliant","Yes","No")</f>
        <v>39</v>
      </c>
    </row>
    <row r="115" s="171" customFormat="1" ht="13.65" customHeight="1">
      <c r="A115" t="s" s="178">
        <v>845</v>
      </c>
      <c r="B115" t="s" s="178">
        <v>846</v>
      </c>
      <c r="C115" t="s" s="178">
        <v>861</v>
      </c>
      <c r="D115" t="s" s="178">
        <v>1008</v>
      </c>
      <c r="E115" t="s" s="178">
        <v>31</v>
      </c>
      <c r="F115" t="s" s="178">
        <v>1009</v>
      </c>
      <c r="H115" t="s" s="178">
        <v>850</v>
      </c>
      <c r="I115" t="s" s="178">
        <f>IF(H115="Compliant","Yes","No")</f>
        <v>39</v>
      </c>
    </row>
    <row r="116" s="171" customFormat="1" ht="13.65" customHeight="1">
      <c r="A116" t="s" s="178">
        <v>845</v>
      </c>
      <c r="B116" t="s" s="178">
        <v>846</v>
      </c>
      <c r="C116" t="s" s="178">
        <v>861</v>
      </c>
      <c r="D116" t="s" s="178">
        <v>1008</v>
      </c>
      <c r="E116" t="s" s="178">
        <v>28</v>
      </c>
      <c r="F116" t="s" s="178">
        <v>1009</v>
      </c>
      <c r="H116" t="s" s="178">
        <v>850</v>
      </c>
      <c r="I116" t="s" s="178">
        <f>IF(H116="Compliant","Yes","No")</f>
        <v>39</v>
      </c>
    </row>
    <row r="117" s="171" customFormat="1" ht="13.65" customHeight="1">
      <c r="A117" t="s" s="178">
        <v>845</v>
      </c>
      <c r="B117" t="s" s="178">
        <v>846</v>
      </c>
      <c r="C117" t="s" s="178">
        <v>861</v>
      </c>
      <c r="D117" t="s" s="178">
        <v>1010</v>
      </c>
      <c r="E117" t="s" s="178">
        <v>28</v>
      </c>
      <c r="F117" t="s" s="178">
        <v>1011</v>
      </c>
      <c r="H117" t="s" s="178">
        <v>885</v>
      </c>
      <c r="I117" t="s" s="178">
        <f>IF(H117="Compliant","Yes","No")</f>
        <v>37</v>
      </c>
    </row>
    <row r="118" s="171" customFormat="1" ht="13.65" customHeight="1">
      <c r="A118" t="s" s="178">
        <v>845</v>
      </c>
      <c r="B118" t="s" s="178">
        <v>846</v>
      </c>
      <c r="C118" t="s" s="178">
        <v>861</v>
      </c>
      <c r="D118" t="s" s="178">
        <v>1012</v>
      </c>
      <c r="E118" t="s" s="178">
        <v>28</v>
      </c>
      <c r="F118" t="s" s="178">
        <v>1013</v>
      </c>
      <c r="H118" t="s" s="178">
        <v>850</v>
      </c>
      <c r="I118" t="s" s="178">
        <f>IF(H118="Compliant","Yes","No")</f>
        <v>39</v>
      </c>
    </row>
    <row r="119" s="171" customFormat="1" ht="13.65" customHeight="1">
      <c r="A119" t="s" s="178">
        <v>845</v>
      </c>
      <c r="B119" t="s" s="178">
        <v>846</v>
      </c>
      <c r="C119" t="s" s="178">
        <v>861</v>
      </c>
      <c r="D119" t="s" s="178">
        <v>1012</v>
      </c>
      <c r="E119" t="s" s="178">
        <v>31</v>
      </c>
      <c r="F119" t="s" s="178">
        <v>1014</v>
      </c>
      <c r="H119" t="s" s="178">
        <v>850</v>
      </c>
      <c r="I119" t="s" s="178">
        <f>IF(H119="Compliant","Yes","No")</f>
        <v>39</v>
      </c>
    </row>
    <row r="120" s="171" customFormat="1" ht="13.65" customHeight="1">
      <c r="A120" t="s" s="178">
        <v>845</v>
      </c>
      <c r="B120" t="s" s="178">
        <v>846</v>
      </c>
      <c r="C120" t="s" s="178">
        <v>861</v>
      </c>
      <c r="D120" t="s" s="178">
        <v>1015</v>
      </c>
      <c r="E120" t="s" s="178">
        <v>30</v>
      </c>
      <c r="F120" t="s" s="178">
        <v>1016</v>
      </c>
      <c r="H120" t="s" s="178">
        <v>850</v>
      </c>
      <c r="I120" t="s" s="178">
        <f>IF(H120="Compliant","Yes","No")</f>
        <v>39</v>
      </c>
    </row>
    <row r="121" s="171" customFormat="1" ht="13.65" customHeight="1">
      <c r="A121" t="s" s="178">
        <v>845</v>
      </c>
      <c r="B121" t="s" s="178">
        <v>846</v>
      </c>
      <c r="C121" t="s" s="178">
        <v>861</v>
      </c>
      <c r="D121" t="s" s="178">
        <v>1015</v>
      </c>
      <c r="E121" t="s" s="178">
        <v>28</v>
      </c>
      <c r="F121" t="s" s="178">
        <v>1017</v>
      </c>
      <c r="H121" t="s" s="178">
        <v>850</v>
      </c>
      <c r="I121" t="s" s="178">
        <f>IF(H121="Compliant","Yes","No")</f>
        <v>39</v>
      </c>
    </row>
    <row r="122" s="171" customFormat="1" ht="13.65" customHeight="1">
      <c r="A122" t="s" s="178">
        <v>845</v>
      </c>
      <c r="B122" t="s" s="178">
        <v>846</v>
      </c>
      <c r="C122" t="s" s="178">
        <v>861</v>
      </c>
      <c r="D122" t="s" s="178">
        <v>1018</v>
      </c>
      <c r="E122" t="s" s="178">
        <v>31</v>
      </c>
      <c r="F122" t="s" s="178">
        <v>1019</v>
      </c>
      <c r="H122" t="s" s="178">
        <v>850</v>
      </c>
      <c r="I122" t="s" s="178">
        <f>IF(H122="Compliant","Yes","No")</f>
        <v>39</v>
      </c>
    </row>
    <row r="123" s="171" customFormat="1" ht="13.65" customHeight="1">
      <c r="A123" t="s" s="178">
        <v>845</v>
      </c>
      <c r="B123" t="s" s="178">
        <v>846</v>
      </c>
      <c r="C123" t="s" s="178">
        <v>861</v>
      </c>
      <c r="D123" t="s" s="178">
        <v>1018</v>
      </c>
      <c r="E123" t="s" s="178">
        <v>28</v>
      </c>
      <c r="F123" t="s" s="178">
        <v>1020</v>
      </c>
      <c r="H123" t="s" s="178">
        <v>850</v>
      </c>
      <c r="I123" t="s" s="178">
        <f>IF(H123="Compliant","Yes","No")</f>
        <v>39</v>
      </c>
    </row>
    <row r="124" s="171" customFormat="1" ht="13.65" customHeight="1">
      <c r="A124" t="s" s="178">
        <v>845</v>
      </c>
      <c r="B124" t="s" s="178">
        <v>846</v>
      </c>
      <c r="C124" t="s" s="178">
        <v>861</v>
      </c>
      <c r="D124" t="s" s="178">
        <v>1018</v>
      </c>
      <c r="E124" t="s" s="178">
        <v>30</v>
      </c>
      <c r="F124" t="s" s="178">
        <v>1021</v>
      </c>
      <c r="H124" t="s" s="178">
        <v>850</v>
      </c>
      <c r="I124" t="s" s="178">
        <f>IF(H124="Compliant","Yes","No")</f>
        <v>39</v>
      </c>
    </row>
    <row r="125" s="171" customFormat="1" ht="13.65" customHeight="1">
      <c r="A125" t="s" s="178">
        <v>845</v>
      </c>
      <c r="B125" t="s" s="178">
        <v>846</v>
      </c>
      <c r="C125" t="s" s="178">
        <v>861</v>
      </c>
      <c r="D125" t="s" s="178">
        <v>1018</v>
      </c>
      <c r="E125" t="s" s="178">
        <v>29</v>
      </c>
      <c r="F125" t="s" s="178">
        <v>1022</v>
      </c>
      <c r="H125" t="s" s="178">
        <v>850</v>
      </c>
      <c r="I125" t="s" s="178">
        <f>IF(H125="Compliant","Yes","No")</f>
        <v>39</v>
      </c>
    </row>
    <row r="126" s="171" customFormat="1" ht="13.65" customHeight="1">
      <c r="A126" t="s" s="178">
        <v>845</v>
      </c>
      <c r="B126" t="s" s="178">
        <v>846</v>
      </c>
      <c r="C126" t="s" s="178">
        <v>861</v>
      </c>
      <c r="D126" t="s" s="178">
        <v>1023</v>
      </c>
      <c r="E126" t="s" s="178">
        <v>28</v>
      </c>
      <c r="F126" t="s" s="178">
        <v>1024</v>
      </c>
      <c r="H126" t="s" s="178">
        <v>882</v>
      </c>
      <c r="I126" t="s" s="178">
        <f>IF(H126="Compliant","Yes","No")</f>
        <v>37</v>
      </c>
    </row>
    <row r="127" s="171" customFormat="1" ht="13.65" customHeight="1">
      <c r="A127" t="s" s="178">
        <v>845</v>
      </c>
      <c r="B127" t="s" s="178">
        <v>846</v>
      </c>
      <c r="C127" t="s" s="178">
        <v>861</v>
      </c>
      <c r="D127" t="s" s="178">
        <v>1025</v>
      </c>
      <c r="E127" t="s" s="178">
        <v>30</v>
      </c>
      <c r="F127" t="s" s="178">
        <v>1026</v>
      </c>
      <c r="H127" t="s" s="178">
        <v>850</v>
      </c>
      <c r="I127" t="s" s="178">
        <f>IF(H127="Compliant","Yes","No")</f>
        <v>39</v>
      </c>
    </row>
    <row r="128" s="171" customFormat="1" ht="13.65" customHeight="1">
      <c r="A128" t="s" s="178">
        <v>845</v>
      </c>
      <c r="B128" t="s" s="178">
        <v>846</v>
      </c>
      <c r="C128" t="s" s="178">
        <v>861</v>
      </c>
      <c r="D128" t="s" s="178">
        <v>1025</v>
      </c>
      <c r="E128" t="s" s="178">
        <v>28</v>
      </c>
      <c r="F128" t="s" s="178">
        <v>1027</v>
      </c>
      <c r="H128" t="s" s="178">
        <v>850</v>
      </c>
      <c r="I128" t="s" s="178">
        <f>IF(H128="Compliant","Yes","No")</f>
        <v>39</v>
      </c>
    </row>
    <row r="129" s="171" customFormat="1" ht="13.65" customHeight="1">
      <c r="A129" t="s" s="178">
        <v>845</v>
      </c>
      <c r="B129" t="s" s="178">
        <v>846</v>
      </c>
      <c r="C129" t="s" s="178">
        <v>861</v>
      </c>
      <c r="D129" t="s" s="178">
        <v>1025</v>
      </c>
      <c r="E129" t="s" s="178">
        <v>31</v>
      </c>
      <c r="F129" t="s" s="178">
        <v>1028</v>
      </c>
      <c r="H129" t="s" s="178">
        <v>850</v>
      </c>
      <c r="I129" t="s" s="178">
        <f>IF(H129="Compliant","Yes","No")</f>
        <v>39</v>
      </c>
    </row>
    <row r="130" s="171" customFormat="1" ht="13.65" customHeight="1">
      <c r="A130" t="s" s="178">
        <v>845</v>
      </c>
      <c r="B130" t="s" s="178">
        <v>846</v>
      </c>
      <c r="C130" t="s" s="178">
        <v>861</v>
      </c>
      <c r="D130" t="s" s="178">
        <v>1025</v>
      </c>
      <c r="E130" t="s" s="178">
        <v>29</v>
      </c>
      <c r="F130" t="s" s="178">
        <v>1029</v>
      </c>
      <c r="H130" t="s" s="178">
        <v>850</v>
      </c>
      <c r="I130" t="s" s="178">
        <f>IF(H130="Compliant","Yes","No")</f>
        <v>39</v>
      </c>
    </row>
    <row r="131" s="171" customFormat="1" ht="13.65" customHeight="1">
      <c r="A131" t="s" s="178">
        <v>845</v>
      </c>
      <c r="B131" t="s" s="178">
        <v>846</v>
      </c>
      <c r="C131" t="s" s="178">
        <v>861</v>
      </c>
      <c r="D131" t="s" s="178">
        <v>1030</v>
      </c>
      <c r="E131" t="s" s="178">
        <v>31</v>
      </c>
      <c r="F131" t="s" s="178">
        <v>1031</v>
      </c>
      <c r="H131" t="s" s="178">
        <v>850</v>
      </c>
      <c r="I131" t="s" s="178">
        <f>IF(H131="Compliant","Yes","No")</f>
        <v>39</v>
      </c>
    </row>
    <row r="132" s="171" customFormat="1" ht="13.65" customHeight="1">
      <c r="A132" t="s" s="178">
        <v>845</v>
      </c>
      <c r="B132" t="s" s="178">
        <v>846</v>
      </c>
      <c r="C132" t="s" s="178">
        <v>861</v>
      </c>
      <c r="D132" t="s" s="178">
        <v>1030</v>
      </c>
      <c r="E132" t="s" s="178">
        <v>28</v>
      </c>
      <c r="F132" t="s" s="178">
        <v>1032</v>
      </c>
      <c r="H132" t="s" s="178">
        <v>850</v>
      </c>
      <c r="I132" t="s" s="178">
        <f>IF(H132="Compliant","Yes","No")</f>
        <v>39</v>
      </c>
    </row>
    <row r="133" s="171" customFormat="1" ht="13.65" customHeight="1">
      <c r="A133" t="s" s="178">
        <v>845</v>
      </c>
      <c r="B133" t="s" s="178">
        <v>846</v>
      </c>
      <c r="C133" t="s" s="178">
        <v>861</v>
      </c>
      <c r="D133" t="s" s="178">
        <v>1030</v>
      </c>
      <c r="E133" t="s" s="178">
        <v>30</v>
      </c>
      <c r="F133" t="s" s="178">
        <v>1033</v>
      </c>
      <c r="H133" t="s" s="178">
        <v>850</v>
      </c>
      <c r="I133" t="s" s="178">
        <f>IF(H133="Compliant","Yes","No")</f>
        <v>39</v>
      </c>
    </row>
    <row r="134" s="171" customFormat="1" ht="13.65" customHeight="1">
      <c r="A134" t="s" s="178">
        <v>845</v>
      </c>
      <c r="B134" t="s" s="178">
        <v>846</v>
      </c>
      <c r="C134" t="s" s="178">
        <v>861</v>
      </c>
      <c r="D134" t="s" s="178">
        <v>1030</v>
      </c>
      <c r="E134" t="s" s="178">
        <v>29</v>
      </c>
      <c r="F134" t="s" s="178">
        <v>1034</v>
      </c>
      <c r="H134" t="s" s="178">
        <v>850</v>
      </c>
      <c r="I134" t="s" s="178">
        <f>IF(H134="Compliant","Yes","No")</f>
        <v>39</v>
      </c>
    </row>
    <row r="135" s="171" customFormat="1" ht="13.65" customHeight="1">
      <c r="A135" t="s" s="178">
        <v>845</v>
      </c>
      <c r="B135" t="s" s="178">
        <v>846</v>
      </c>
      <c r="C135" t="s" s="178">
        <v>861</v>
      </c>
      <c r="D135" t="s" s="178">
        <v>1035</v>
      </c>
      <c r="E135" t="s" s="178">
        <v>31</v>
      </c>
      <c r="F135" t="s" s="178">
        <v>1036</v>
      </c>
      <c r="H135" t="s" s="178">
        <v>850</v>
      </c>
      <c r="I135" t="s" s="178">
        <f>IF(H135="Compliant","Yes","No")</f>
        <v>39</v>
      </c>
    </row>
    <row r="136" s="171" customFormat="1" ht="13.65" customHeight="1">
      <c r="A136" t="s" s="178">
        <v>845</v>
      </c>
      <c r="B136" t="s" s="178">
        <v>846</v>
      </c>
      <c r="C136" t="s" s="178">
        <v>861</v>
      </c>
      <c r="D136" t="s" s="178">
        <v>1035</v>
      </c>
      <c r="E136" t="s" s="178">
        <v>30</v>
      </c>
      <c r="F136" t="s" s="178">
        <v>1037</v>
      </c>
      <c r="H136" t="s" s="178">
        <v>850</v>
      </c>
      <c r="I136" t="s" s="178">
        <f>IF(H136="Compliant","Yes","No")</f>
        <v>39</v>
      </c>
    </row>
    <row r="137" s="171" customFormat="1" ht="13.65" customHeight="1">
      <c r="A137" t="s" s="178">
        <v>845</v>
      </c>
      <c r="B137" t="s" s="178">
        <v>846</v>
      </c>
      <c r="C137" t="s" s="178">
        <v>861</v>
      </c>
      <c r="D137" t="s" s="178">
        <v>1035</v>
      </c>
      <c r="E137" t="s" s="178">
        <v>28</v>
      </c>
      <c r="F137" t="s" s="178">
        <v>1038</v>
      </c>
      <c r="H137" t="s" s="178">
        <v>850</v>
      </c>
      <c r="I137" t="s" s="178">
        <f>IF(H137="Compliant","Yes","No")</f>
        <v>39</v>
      </c>
    </row>
    <row r="138" s="171" customFormat="1" ht="13.65" customHeight="1">
      <c r="A138" t="s" s="178">
        <v>845</v>
      </c>
      <c r="B138" t="s" s="178">
        <v>846</v>
      </c>
      <c r="C138" t="s" s="178">
        <v>861</v>
      </c>
      <c r="D138" t="s" s="178">
        <v>1035</v>
      </c>
      <c r="E138" t="s" s="178">
        <v>29</v>
      </c>
      <c r="F138" t="s" s="178">
        <v>1039</v>
      </c>
      <c r="H138" t="s" s="178">
        <v>850</v>
      </c>
      <c r="I138" t="s" s="178">
        <f>IF(H138="Compliant","Yes","No")</f>
        <v>39</v>
      </c>
    </row>
    <row r="139" s="171" customFormat="1" ht="13.65" customHeight="1">
      <c r="A139" t="s" s="178">
        <v>845</v>
      </c>
      <c r="B139" t="s" s="178">
        <v>846</v>
      </c>
      <c r="C139" t="s" s="178">
        <v>861</v>
      </c>
      <c r="D139" t="s" s="178">
        <v>1040</v>
      </c>
      <c r="E139" t="s" s="178">
        <v>28</v>
      </c>
      <c r="F139" t="s" s="178">
        <v>1041</v>
      </c>
      <c r="H139" t="s" s="178">
        <v>850</v>
      </c>
      <c r="I139" t="s" s="178">
        <f>IF(H139="Compliant","Yes","No")</f>
        <v>39</v>
      </c>
    </row>
    <row r="140" s="171" customFormat="1" ht="13.65" customHeight="1">
      <c r="A140" t="s" s="178">
        <v>845</v>
      </c>
      <c r="B140" t="s" s="178">
        <v>846</v>
      </c>
      <c r="C140" t="s" s="178">
        <v>861</v>
      </c>
      <c r="D140" t="s" s="178">
        <v>1040</v>
      </c>
      <c r="E140" t="s" s="178">
        <v>29</v>
      </c>
      <c r="F140" t="s" s="178">
        <v>1042</v>
      </c>
      <c r="H140" t="s" s="178">
        <v>850</v>
      </c>
      <c r="I140" t="s" s="178">
        <f>IF(H140="Compliant","Yes","No")</f>
        <v>39</v>
      </c>
    </row>
    <row r="141" s="171" customFormat="1" ht="13.65" customHeight="1">
      <c r="A141" t="s" s="178">
        <v>845</v>
      </c>
      <c r="B141" t="s" s="178">
        <v>846</v>
      </c>
      <c r="C141" t="s" s="178">
        <v>861</v>
      </c>
      <c r="D141" t="s" s="178">
        <v>1043</v>
      </c>
      <c r="E141" t="s" s="178">
        <v>28</v>
      </c>
      <c r="F141" t="s" s="178">
        <v>1044</v>
      </c>
      <c r="H141" t="s" s="178">
        <v>885</v>
      </c>
      <c r="I141" t="s" s="178">
        <f>IF(H141="Compliant","Yes","No")</f>
        <v>37</v>
      </c>
    </row>
    <row r="142" s="171" customFormat="1" ht="13.65" customHeight="1">
      <c r="A142" t="s" s="178">
        <v>845</v>
      </c>
      <c r="B142" t="s" s="178">
        <v>846</v>
      </c>
      <c r="C142" t="s" s="178">
        <v>861</v>
      </c>
      <c r="D142" t="s" s="178">
        <v>1045</v>
      </c>
      <c r="E142" t="s" s="178">
        <v>30</v>
      </c>
      <c r="F142" t="s" s="178">
        <v>1046</v>
      </c>
      <c r="H142" t="s" s="178">
        <v>850</v>
      </c>
      <c r="I142" t="s" s="178">
        <f>IF(H142="Compliant","Yes","No")</f>
        <v>39</v>
      </c>
    </row>
    <row r="143" s="171" customFormat="1" ht="13.65" customHeight="1">
      <c r="A143" t="s" s="178">
        <v>845</v>
      </c>
      <c r="B143" t="s" s="178">
        <v>846</v>
      </c>
      <c r="C143" t="s" s="178">
        <v>861</v>
      </c>
      <c r="D143" t="s" s="178">
        <v>1045</v>
      </c>
      <c r="E143" t="s" s="178">
        <v>31</v>
      </c>
      <c r="F143" t="s" s="178">
        <v>1047</v>
      </c>
      <c r="H143" t="s" s="178">
        <v>850</v>
      </c>
      <c r="I143" t="s" s="178">
        <f>IF(H143="Compliant","Yes","No")</f>
        <v>39</v>
      </c>
    </row>
    <row r="144" s="171" customFormat="1" ht="13.65" customHeight="1">
      <c r="A144" t="s" s="178">
        <v>845</v>
      </c>
      <c r="B144" t="s" s="178">
        <v>846</v>
      </c>
      <c r="C144" t="s" s="178">
        <v>861</v>
      </c>
      <c r="D144" t="s" s="178">
        <v>1045</v>
      </c>
      <c r="E144" t="s" s="178">
        <v>28</v>
      </c>
      <c r="F144" t="s" s="178">
        <v>1047</v>
      </c>
      <c r="H144" t="s" s="178">
        <v>850</v>
      </c>
      <c r="I144" t="s" s="178">
        <f>IF(H144="Compliant","Yes","No")</f>
        <v>39</v>
      </c>
    </row>
    <row r="145" s="171" customFormat="1" ht="13.65" customHeight="1">
      <c r="A145" t="s" s="178">
        <v>845</v>
      </c>
      <c r="B145" t="s" s="178">
        <v>846</v>
      </c>
      <c r="C145" t="s" s="178">
        <v>861</v>
      </c>
      <c r="D145" t="s" s="178">
        <v>1045</v>
      </c>
      <c r="E145" t="s" s="178">
        <v>29</v>
      </c>
      <c r="F145" t="s" s="178">
        <v>1047</v>
      </c>
      <c r="H145" t="s" s="178">
        <v>850</v>
      </c>
      <c r="I145" t="s" s="178">
        <f>IF(H145="Compliant","Yes","No")</f>
        <v>39</v>
      </c>
    </row>
    <row r="146" s="171" customFormat="1" ht="13.65" customHeight="1">
      <c r="A146" t="s" s="178">
        <v>845</v>
      </c>
      <c r="B146" t="s" s="178">
        <v>846</v>
      </c>
      <c r="C146" t="s" s="178">
        <v>861</v>
      </c>
      <c r="D146" t="s" s="178">
        <v>1048</v>
      </c>
      <c r="E146" t="s" s="178">
        <v>28</v>
      </c>
      <c r="F146" t="s" s="178">
        <v>1049</v>
      </c>
      <c r="H146" t="s" s="178">
        <v>850</v>
      </c>
      <c r="I146" t="s" s="178">
        <f>IF(H146="Compliant","Yes","No")</f>
        <v>39</v>
      </c>
    </row>
    <row r="147" s="171" customFormat="1" ht="13.65" customHeight="1">
      <c r="A147" t="s" s="178">
        <v>845</v>
      </c>
      <c r="B147" t="s" s="178">
        <v>846</v>
      </c>
      <c r="C147" t="s" s="178">
        <v>861</v>
      </c>
      <c r="D147" t="s" s="178">
        <v>1050</v>
      </c>
      <c r="E147" t="s" s="178">
        <v>28</v>
      </c>
      <c r="F147" t="s" s="178">
        <v>1051</v>
      </c>
      <c r="H147" t="s" s="178">
        <v>850</v>
      </c>
      <c r="I147" t="s" s="178">
        <f>IF(H147="Compliant","Yes","No")</f>
        <v>39</v>
      </c>
    </row>
    <row r="148" s="171" customFormat="1" ht="13.65" customHeight="1">
      <c r="A148" t="s" s="178">
        <v>845</v>
      </c>
      <c r="B148" t="s" s="178">
        <v>846</v>
      </c>
      <c r="C148" t="s" s="178">
        <v>861</v>
      </c>
      <c r="D148" t="s" s="178">
        <v>1050</v>
      </c>
      <c r="E148" t="s" s="178">
        <v>29</v>
      </c>
      <c r="F148" t="s" s="178">
        <v>1052</v>
      </c>
      <c r="H148" t="s" s="178">
        <v>850</v>
      </c>
      <c r="I148" t="s" s="178">
        <f>IF(H148="Compliant","Yes","No")</f>
        <v>39</v>
      </c>
    </row>
    <row r="149" s="171" customFormat="1" ht="13.65" customHeight="1">
      <c r="A149" t="s" s="178">
        <v>845</v>
      </c>
      <c r="B149" t="s" s="178">
        <v>846</v>
      </c>
      <c r="C149" t="s" s="178">
        <v>861</v>
      </c>
      <c r="D149" t="s" s="178">
        <v>1050</v>
      </c>
      <c r="E149" t="s" s="178">
        <v>31</v>
      </c>
      <c r="F149" t="s" s="178">
        <v>1053</v>
      </c>
      <c r="H149" t="s" s="178">
        <v>850</v>
      </c>
      <c r="I149" t="s" s="178">
        <f>IF(H149="Compliant","Yes","No")</f>
        <v>39</v>
      </c>
    </row>
    <row r="150" s="171" customFormat="1" ht="13.65" customHeight="1">
      <c r="A150" t="s" s="178">
        <v>845</v>
      </c>
      <c r="B150" t="s" s="178">
        <v>846</v>
      </c>
      <c r="C150" t="s" s="178">
        <v>861</v>
      </c>
      <c r="D150" t="s" s="178">
        <v>1050</v>
      </c>
      <c r="E150" t="s" s="178">
        <v>30</v>
      </c>
      <c r="F150" t="s" s="178">
        <v>1054</v>
      </c>
      <c r="H150" t="s" s="178">
        <v>850</v>
      </c>
      <c r="I150" t="s" s="178">
        <f>IF(H150="Compliant","Yes","No")</f>
        <v>39</v>
      </c>
    </row>
    <row r="151" s="171" customFormat="1" ht="13.65" customHeight="1">
      <c r="A151" t="s" s="178">
        <v>845</v>
      </c>
      <c r="B151" t="s" s="178">
        <v>846</v>
      </c>
      <c r="C151" t="s" s="178">
        <v>861</v>
      </c>
      <c r="D151" t="s" s="178">
        <v>1055</v>
      </c>
      <c r="E151" t="s" s="178">
        <v>30</v>
      </c>
      <c r="F151" t="s" s="178">
        <v>1056</v>
      </c>
      <c r="H151" t="s" s="178">
        <v>850</v>
      </c>
      <c r="I151" t="s" s="178">
        <f>IF(H151="Compliant","Yes","No")</f>
        <v>39</v>
      </c>
    </row>
    <row r="152" s="171" customFormat="1" ht="13.65" customHeight="1">
      <c r="A152" t="s" s="178">
        <v>845</v>
      </c>
      <c r="B152" t="s" s="178">
        <v>846</v>
      </c>
      <c r="C152" t="s" s="178">
        <v>861</v>
      </c>
      <c r="D152" t="s" s="178">
        <v>1055</v>
      </c>
      <c r="E152" t="s" s="178">
        <v>28</v>
      </c>
      <c r="F152" t="s" s="178">
        <v>1057</v>
      </c>
      <c r="H152" t="s" s="178">
        <v>850</v>
      </c>
      <c r="I152" t="s" s="178">
        <f>IF(H152="Compliant","Yes","No")</f>
        <v>39</v>
      </c>
    </row>
    <row r="153" s="171" customFormat="1" ht="13.65" customHeight="1">
      <c r="A153" t="s" s="178">
        <v>845</v>
      </c>
      <c r="B153" t="s" s="178">
        <v>846</v>
      </c>
      <c r="C153" t="s" s="178">
        <v>861</v>
      </c>
      <c r="D153" t="s" s="178">
        <v>1055</v>
      </c>
      <c r="E153" t="s" s="178">
        <v>31</v>
      </c>
      <c r="F153" t="s" s="178">
        <v>1058</v>
      </c>
      <c r="H153" t="s" s="178">
        <v>850</v>
      </c>
      <c r="I153" t="s" s="178">
        <f>IF(H153="Compliant","Yes","No")</f>
        <v>39</v>
      </c>
    </row>
    <row r="154" s="171" customFormat="1" ht="13.65" customHeight="1">
      <c r="A154" t="s" s="178">
        <v>845</v>
      </c>
      <c r="B154" t="s" s="178">
        <v>846</v>
      </c>
      <c r="C154" t="s" s="178">
        <v>861</v>
      </c>
      <c r="D154" t="s" s="178">
        <v>1059</v>
      </c>
      <c r="E154" t="s" s="178">
        <v>31</v>
      </c>
      <c r="F154" t="s" s="178">
        <v>1060</v>
      </c>
      <c r="H154" t="s" s="178">
        <v>850</v>
      </c>
      <c r="I154" t="s" s="178">
        <f>IF(H154="Compliant","Yes","No")</f>
        <v>39</v>
      </c>
    </row>
    <row r="155" s="171" customFormat="1" ht="13.65" customHeight="1">
      <c r="A155" t="s" s="178">
        <v>845</v>
      </c>
      <c r="B155" t="s" s="178">
        <v>846</v>
      </c>
      <c r="C155" t="s" s="178">
        <v>861</v>
      </c>
      <c r="D155" t="s" s="178">
        <v>1059</v>
      </c>
      <c r="E155" t="s" s="178">
        <v>29</v>
      </c>
      <c r="F155" t="s" s="178">
        <v>1061</v>
      </c>
      <c r="H155" t="s" s="178">
        <v>850</v>
      </c>
      <c r="I155" t="s" s="178">
        <f>IF(H155="Compliant","Yes","No")</f>
        <v>39</v>
      </c>
    </row>
    <row r="156" s="171" customFormat="1" ht="13.65" customHeight="1">
      <c r="A156" t="s" s="178">
        <v>845</v>
      </c>
      <c r="B156" t="s" s="178">
        <v>846</v>
      </c>
      <c r="C156" t="s" s="178">
        <v>861</v>
      </c>
      <c r="D156" t="s" s="178">
        <v>1059</v>
      </c>
      <c r="E156" t="s" s="178">
        <v>28</v>
      </c>
      <c r="F156" t="s" s="178">
        <v>1062</v>
      </c>
      <c r="H156" t="s" s="178">
        <v>850</v>
      </c>
      <c r="I156" t="s" s="178">
        <f>IF(H156="Compliant","Yes","No")</f>
        <v>39</v>
      </c>
    </row>
    <row r="157" s="171" customFormat="1" ht="13.65" customHeight="1">
      <c r="A157" t="s" s="178">
        <v>845</v>
      </c>
      <c r="B157" t="s" s="178">
        <v>846</v>
      </c>
      <c r="C157" t="s" s="178">
        <v>861</v>
      </c>
      <c r="D157" t="s" s="178">
        <v>1063</v>
      </c>
      <c r="E157" t="s" s="178">
        <v>30</v>
      </c>
      <c r="F157" t="s" s="178">
        <v>1064</v>
      </c>
      <c r="H157" t="s" s="178">
        <v>882</v>
      </c>
      <c r="I157" t="s" s="178">
        <f>IF(H157="Compliant","Yes","No")</f>
        <v>37</v>
      </c>
    </row>
    <row r="158" s="171" customFormat="1" ht="13.65" customHeight="1">
      <c r="A158" t="s" s="178">
        <v>845</v>
      </c>
      <c r="B158" t="s" s="178">
        <v>846</v>
      </c>
      <c r="C158" t="s" s="178">
        <v>861</v>
      </c>
      <c r="D158" t="s" s="178">
        <v>1063</v>
      </c>
      <c r="E158" t="s" s="178">
        <v>29</v>
      </c>
      <c r="F158" t="s" s="178">
        <v>1065</v>
      </c>
      <c r="H158" t="s" s="178">
        <v>882</v>
      </c>
      <c r="I158" t="s" s="178">
        <f>IF(H158="Compliant","Yes","No")</f>
        <v>37</v>
      </c>
    </row>
    <row r="159" s="171" customFormat="1" ht="13.65" customHeight="1">
      <c r="A159" t="s" s="178">
        <v>845</v>
      </c>
      <c r="B159" t="s" s="178">
        <v>846</v>
      </c>
      <c r="C159" t="s" s="178">
        <v>861</v>
      </c>
      <c r="D159" t="s" s="178">
        <v>1063</v>
      </c>
      <c r="E159" t="s" s="178">
        <v>28</v>
      </c>
      <c r="F159" t="s" s="178">
        <v>1066</v>
      </c>
      <c r="H159" t="s" s="178">
        <v>850</v>
      </c>
      <c r="I159" t="s" s="178">
        <f>IF(H159="Compliant","Yes","No")</f>
        <v>39</v>
      </c>
    </row>
    <row r="160" s="171" customFormat="1" ht="13.65" customHeight="1">
      <c r="A160" t="s" s="178">
        <v>845</v>
      </c>
      <c r="B160" t="s" s="178">
        <v>846</v>
      </c>
      <c r="C160" t="s" s="178">
        <v>861</v>
      </c>
      <c r="D160" t="s" s="178">
        <v>1063</v>
      </c>
      <c r="E160" t="s" s="178">
        <v>31</v>
      </c>
      <c r="F160" t="s" s="178">
        <v>1067</v>
      </c>
      <c r="H160" t="s" s="178">
        <v>882</v>
      </c>
      <c r="I160" t="s" s="178">
        <f>IF(H160="Compliant","Yes","No")</f>
        <v>37</v>
      </c>
    </row>
    <row r="161" s="171" customFormat="1" ht="13.65" customHeight="1">
      <c r="A161" t="s" s="178">
        <v>845</v>
      </c>
      <c r="B161" t="s" s="178">
        <v>846</v>
      </c>
      <c r="C161" t="s" s="178">
        <v>861</v>
      </c>
      <c r="D161" t="s" s="178">
        <v>1068</v>
      </c>
      <c r="E161" t="s" s="178">
        <v>28</v>
      </c>
      <c r="F161" t="s" s="178">
        <v>1069</v>
      </c>
      <c r="H161" t="s" s="178">
        <v>885</v>
      </c>
      <c r="I161" t="s" s="178">
        <f>IF(H161="Compliant","Yes","No")</f>
        <v>37</v>
      </c>
    </row>
    <row r="162" s="171" customFormat="1" ht="13.65" customHeight="1">
      <c r="A162" t="s" s="178">
        <v>845</v>
      </c>
      <c r="B162" t="s" s="178">
        <v>846</v>
      </c>
      <c r="C162" t="s" s="178">
        <v>861</v>
      </c>
      <c r="D162" t="s" s="178">
        <v>1070</v>
      </c>
      <c r="E162" t="s" s="178">
        <v>30</v>
      </c>
      <c r="F162" t="s" s="178">
        <v>1071</v>
      </c>
      <c r="H162" t="s" s="178">
        <v>850</v>
      </c>
      <c r="I162" t="s" s="178">
        <f>IF(H162="Compliant","Yes","No")</f>
        <v>39</v>
      </c>
    </row>
    <row r="163" s="171" customFormat="1" ht="13.65" customHeight="1">
      <c r="A163" t="s" s="178">
        <v>845</v>
      </c>
      <c r="B163" t="s" s="178">
        <v>846</v>
      </c>
      <c r="C163" t="s" s="178">
        <v>861</v>
      </c>
      <c r="D163" t="s" s="178">
        <v>1070</v>
      </c>
      <c r="E163" t="s" s="178">
        <v>29</v>
      </c>
      <c r="F163" t="s" s="178">
        <v>1072</v>
      </c>
      <c r="H163" t="s" s="178">
        <v>850</v>
      </c>
      <c r="I163" t="s" s="178">
        <f>IF(H163="Compliant","Yes","No")</f>
        <v>39</v>
      </c>
    </row>
    <row r="164" s="171" customFormat="1" ht="13.65" customHeight="1">
      <c r="A164" t="s" s="178">
        <v>845</v>
      </c>
      <c r="B164" t="s" s="178">
        <v>846</v>
      </c>
      <c r="C164" t="s" s="178">
        <v>861</v>
      </c>
      <c r="D164" t="s" s="178">
        <v>1070</v>
      </c>
      <c r="E164" t="s" s="178">
        <v>28</v>
      </c>
      <c r="F164" t="s" s="178">
        <v>1073</v>
      </c>
      <c r="H164" t="s" s="178">
        <v>850</v>
      </c>
      <c r="I164" t="s" s="178">
        <f>IF(H164="Compliant","Yes","No")</f>
        <v>39</v>
      </c>
    </row>
    <row r="165" s="171" customFormat="1" ht="13.65" customHeight="1">
      <c r="A165" t="s" s="178">
        <v>845</v>
      </c>
      <c r="B165" t="s" s="178">
        <v>846</v>
      </c>
      <c r="C165" t="s" s="178">
        <v>861</v>
      </c>
      <c r="D165" t="s" s="178">
        <v>1074</v>
      </c>
      <c r="E165" t="s" s="178">
        <v>28</v>
      </c>
      <c r="F165" t="s" s="178">
        <v>1075</v>
      </c>
      <c r="H165" t="s" s="178">
        <v>850</v>
      </c>
      <c r="I165" t="s" s="178">
        <f>IF(H165="Compliant","Yes","No")</f>
        <v>39</v>
      </c>
    </row>
    <row r="166" s="171" customFormat="1" ht="13.65" customHeight="1">
      <c r="A166" t="s" s="178">
        <v>845</v>
      </c>
      <c r="B166" t="s" s="178">
        <v>846</v>
      </c>
      <c r="C166" t="s" s="178">
        <v>861</v>
      </c>
      <c r="D166" t="s" s="178">
        <v>1076</v>
      </c>
      <c r="E166" t="s" s="178">
        <v>31</v>
      </c>
      <c r="F166" t="s" s="178">
        <v>1077</v>
      </c>
      <c r="H166" t="s" s="178">
        <v>850</v>
      </c>
      <c r="I166" t="s" s="178">
        <f>IF(H166="Compliant","Yes","No")</f>
        <v>39</v>
      </c>
    </row>
    <row r="167" s="171" customFormat="1" ht="13.65" customHeight="1">
      <c r="A167" t="s" s="178">
        <v>845</v>
      </c>
      <c r="B167" t="s" s="178">
        <v>846</v>
      </c>
      <c r="C167" t="s" s="178">
        <v>861</v>
      </c>
      <c r="D167" t="s" s="178">
        <v>1076</v>
      </c>
      <c r="E167" t="s" s="178">
        <v>29</v>
      </c>
      <c r="F167" t="s" s="178">
        <v>1078</v>
      </c>
      <c r="H167" t="s" s="178">
        <v>850</v>
      </c>
      <c r="I167" t="s" s="178">
        <f>IF(H167="Compliant","Yes","No")</f>
        <v>39</v>
      </c>
    </row>
    <row r="168" s="171" customFormat="1" ht="13.65" customHeight="1">
      <c r="A168" t="s" s="178">
        <v>845</v>
      </c>
      <c r="B168" t="s" s="178">
        <v>846</v>
      </c>
      <c r="C168" t="s" s="178">
        <v>861</v>
      </c>
      <c r="D168" t="s" s="178">
        <v>1076</v>
      </c>
      <c r="E168" t="s" s="178">
        <v>28</v>
      </c>
      <c r="F168" t="s" s="178">
        <v>1079</v>
      </c>
      <c r="H168" t="s" s="178">
        <v>850</v>
      </c>
      <c r="I168" t="s" s="178">
        <f>IF(H168="Compliant","Yes","No")</f>
        <v>39</v>
      </c>
    </row>
    <row r="169" s="171" customFormat="1" ht="13.65" customHeight="1">
      <c r="A169" t="s" s="178">
        <v>845</v>
      </c>
      <c r="B169" t="s" s="178">
        <v>846</v>
      </c>
      <c r="C169" t="s" s="178">
        <v>861</v>
      </c>
      <c r="D169" t="s" s="178">
        <v>1076</v>
      </c>
      <c r="E169" t="s" s="178">
        <v>30</v>
      </c>
      <c r="F169" t="s" s="178">
        <v>1080</v>
      </c>
      <c r="H169" t="s" s="178">
        <v>850</v>
      </c>
      <c r="I169" t="s" s="178">
        <f>IF(H169="Compliant","Yes","No")</f>
        <v>39</v>
      </c>
    </row>
    <row r="170" s="171" customFormat="1" ht="13.65" customHeight="1">
      <c r="A170" t="s" s="178">
        <v>845</v>
      </c>
      <c r="B170" t="s" s="178">
        <v>846</v>
      </c>
      <c r="C170" t="s" s="178">
        <v>861</v>
      </c>
      <c r="D170" t="s" s="178">
        <v>1081</v>
      </c>
      <c r="E170" t="s" s="178">
        <v>28</v>
      </c>
      <c r="F170" t="s" s="178">
        <v>1082</v>
      </c>
      <c r="H170" t="s" s="178">
        <v>850</v>
      </c>
      <c r="I170" t="s" s="178">
        <f>IF(H170="Compliant","Yes","No")</f>
        <v>39</v>
      </c>
    </row>
    <row r="171" s="171" customFormat="1" ht="13.65" customHeight="1">
      <c r="A171" t="s" s="178">
        <v>845</v>
      </c>
      <c r="B171" t="s" s="178">
        <v>846</v>
      </c>
      <c r="C171" t="s" s="178">
        <v>861</v>
      </c>
      <c r="D171" t="s" s="178">
        <v>1083</v>
      </c>
      <c r="E171" t="s" s="178">
        <v>30</v>
      </c>
      <c r="F171" t="s" s="178">
        <v>1084</v>
      </c>
      <c r="H171" t="s" s="178">
        <v>882</v>
      </c>
      <c r="I171" t="s" s="178">
        <f>IF(H171="Compliant","Yes","No")</f>
        <v>37</v>
      </c>
    </row>
    <row r="172" s="171" customFormat="1" ht="13.65" customHeight="1">
      <c r="A172" t="s" s="178">
        <v>845</v>
      </c>
      <c r="B172" t="s" s="178">
        <v>846</v>
      </c>
      <c r="C172" t="s" s="178">
        <v>861</v>
      </c>
      <c r="D172" t="s" s="178">
        <v>1083</v>
      </c>
      <c r="E172" t="s" s="178">
        <v>31</v>
      </c>
      <c r="F172" t="s" s="178">
        <v>1085</v>
      </c>
      <c r="H172" t="s" s="178">
        <v>882</v>
      </c>
      <c r="I172" t="s" s="178">
        <f>IF(H172="Compliant","Yes","No")</f>
        <v>37</v>
      </c>
    </row>
    <row r="173" s="171" customFormat="1" ht="13.65" customHeight="1">
      <c r="A173" t="s" s="178">
        <v>845</v>
      </c>
      <c r="B173" t="s" s="178">
        <v>846</v>
      </c>
      <c r="C173" t="s" s="178">
        <v>861</v>
      </c>
      <c r="D173" t="s" s="178">
        <v>1083</v>
      </c>
      <c r="E173" t="s" s="178">
        <v>28</v>
      </c>
      <c r="F173" t="s" s="178">
        <v>1086</v>
      </c>
      <c r="H173" t="s" s="178">
        <v>885</v>
      </c>
      <c r="I173" t="s" s="178">
        <f>IF(H173="Compliant","Yes","No")</f>
        <v>37</v>
      </c>
    </row>
    <row r="174" s="171" customFormat="1" ht="13.65" customHeight="1">
      <c r="A174" t="s" s="178">
        <v>845</v>
      </c>
      <c r="B174" t="s" s="178">
        <v>846</v>
      </c>
      <c r="C174" t="s" s="178">
        <v>861</v>
      </c>
      <c r="D174" t="s" s="178">
        <v>1087</v>
      </c>
      <c r="E174" t="s" s="178">
        <v>29</v>
      </c>
      <c r="F174" t="s" s="178">
        <v>1088</v>
      </c>
      <c r="H174" t="s" s="178">
        <v>850</v>
      </c>
      <c r="I174" t="s" s="178">
        <f>IF(H174="Compliant","Yes","No")</f>
        <v>39</v>
      </c>
    </row>
    <row r="175" s="171" customFormat="1" ht="13.65" customHeight="1">
      <c r="A175" t="s" s="178">
        <v>845</v>
      </c>
      <c r="B175" t="s" s="178">
        <v>846</v>
      </c>
      <c r="C175" t="s" s="178">
        <v>861</v>
      </c>
      <c r="D175" t="s" s="178">
        <v>1087</v>
      </c>
      <c r="E175" t="s" s="178">
        <v>31</v>
      </c>
      <c r="F175" t="s" s="178">
        <v>1089</v>
      </c>
      <c r="H175" t="s" s="178">
        <v>850</v>
      </c>
      <c r="I175" t="s" s="178">
        <f>IF(H175="Compliant","Yes","No")</f>
        <v>39</v>
      </c>
    </row>
    <row r="176" s="171" customFormat="1" ht="13.65" customHeight="1">
      <c r="A176" t="s" s="178">
        <v>845</v>
      </c>
      <c r="B176" t="s" s="178">
        <v>846</v>
      </c>
      <c r="C176" t="s" s="178">
        <v>861</v>
      </c>
      <c r="D176" t="s" s="178">
        <v>1087</v>
      </c>
      <c r="E176" t="s" s="178">
        <v>28</v>
      </c>
      <c r="F176" t="s" s="178">
        <v>1090</v>
      </c>
      <c r="H176" t="s" s="178">
        <v>850</v>
      </c>
      <c r="I176" t="s" s="178">
        <f>IF(H176="Compliant","Yes","No")</f>
        <v>39</v>
      </c>
    </row>
    <row r="177" s="171" customFormat="1" ht="13.65" customHeight="1">
      <c r="A177" t="s" s="178">
        <v>845</v>
      </c>
      <c r="B177" t="s" s="178">
        <v>846</v>
      </c>
      <c r="C177" t="s" s="178">
        <v>861</v>
      </c>
      <c r="D177" t="s" s="178">
        <v>1091</v>
      </c>
      <c r="E177" t="s" s="178">
        <v>31</v>
      </c>
      <c r="F177" t="s" s="178">
        <v>1092</v>
      </c>
      <c r="H177" t="s" s="178">
        <v>850</v>
      </c>
      <c r="I177" t="s" s="178">
        <f>IF(H177="Compliant","Yes","No")</f>
        <v>39</v>
      </c>
    </row>
    <row r="178" s="171" customFormat="1" ht="13.65" customHeight="1">
      <c r="A178" t="s" s="178">
        <v>845</v>
      </c>
      <c r="B178" t="s" s="178">
        <v>846</v>
      </c>
      <c r="C178" t="s" s="178">
        <v>861</v>
      </c>
      <c r="D178" t="s" s="178">
        <v>1091</v>
      </c>
      <c r="E178" t="s" s="178">
        <v>29</v>
      </c>
      <c r="F178" t="s" s="178">
        <v>1093</v>
      </c>
      <c r="H178" t="s" s="178">
        <v>850</v>
      </c>
      <c r="I178" t="s" s="178">
        <f>IF(H178="Compliant","Yes","No")</f>
        <v>39</v>
      </c>
    </row>
    <row r="179" s="171" customFormat="1" ht="13.65" customHeight="1">
      <c r="A179" t="s" s="178">
        <v>845</v>
      </c>
      <c r="B179" t="s" s="178">
        <v>846</v>
      </c>
      <c r="C179" t="s" s="178">
        <v>861</v>
      </c>
      <c r="D179" t="s" s="178">
        <v>1091</v>
      </c>
      <c r="E179" t="s" s="178">
        <v>28</v>
      </c>
      <c r="F179" t="s" s="178">
        <v>1094</v>
      </c>
      <c r="H179" t="s" s="178">
        <v>850</v>
      </c>
      <c r="I179" t="s" s="178">
        <f>IF(H179="Compliant","Yes","No")</f>
        <v>39</v>
      </c>
    </row>
    <row r="180" s="171" customFormat="1" ht="13.65" customHeight="1">
      <c r="A180" t="s" s="178">
        <v>845</v>
      </c>
      <c r="B180" t="s" s="178">
        <v>846</v>
      </c>
      <c r="C180" t="s" s="178">
        <v>861</v>
      </c>
      <c r="D180" t="s" s="178">
        <v>1091</v>
      </c>
      <c r="E180" t="s" s="178">
        <v>30</v>
      </c>
      <c r="F180" t="s" s="178">
        <v>1095</v>
      </c>
      <c r="H180" t="s" s="178">
        <v>850</v>
      </c>
      <c r="I180" t="s" s="178">
        <f>IF(H180="Compliant","Yes","No")</f>
        <v>39</v>
      </c>
    </row>
    <row r="181" s="171" customFormat="1" ht="13.65" customHeight="1">
      <c r="A181" t="s" s="178">
        <v>845</v>
      </c>
      <c r="B181" t="s" s="178">
        <v>846</v>
      </c>
      <c r="C181" t="s" s="178">
        <v>861</v>
      </c>
      <c r="D181" t="s" s="178">
        <v>1096</v>
      </c>
      <c r="E181" t="s" s="178">
        <v>28</v>
      </c>
      <c r="F181" t="s" s="178">
        <v>1097</v>
      </c>
      <c r="H181" t="s" s="178">
        <v>885</v>
      </c>
      <c r="I181" t="s" s="178">
        <f>IF(H181="Compliant","Yes","No")</f>
        <v>37</v>
      </c>
    </row>
    <row r="182" s="171" customFormat="1" ht="13.65" customHeight="1">
      <c r="A182" t="s" s="178">
        <v>845</v>
      </c>
      <c r="B182" t="s" s="178">
        <v>846</v>
      </c>
      <c r="C182" t="s" s="178">
        <v>861</v>
      </c>
      <c r="D182" t="s" s="178">
        <v>1098</v>
      </c>
      <c r="E182" t="s" s="178">
        <v>31</v>
      </c>
      <c r="F182" t="s" s="178">
        <v>1099</v>
      </c>
      <c r="H182" t="s" s="178">
        <v>850</v>
      </c>
      <c r="I182" t="s" s="178">
        <f>IF(H182="Compliant","Yes","No")</f>
        <v>39</v>
      </c>
    </row>
    <row r="183" s="171" customFormat="1" ht="13.65" customHeight="1">
      <c r="A183" t="s" s="178">
        <v>845</v>
      </c>
      <c r="B183" t="s" s="178">
        <v>846</v>
      </c>
      <c r="C183" t="s" s="178">
        <v>861</v>
      </c>
      <c r="D183" t="s" s="178">
        <v>1098</v>
      </c>
      <c r="E183" t="s" s="178">
        <v>29</v>
      </c>
      <c r="F183" t="s" s="178">
        <v>1100</v>
      </c>
      <c r="H183" t="s" s="178">
        <v>850</v>
      </c>
      <c r="I183" t="s" s="178">
        <f>IF(H183="Compliant","Yes","No")</f>
        <v>39</v>
      </c>
    </row>
    <row r="184" s="171" customFormat="1" ht="13.65" customHeight="1">
      <c r="A184" t="s" s="178">
        <v>845</v>
      </c>
      <c r="B184" t="s" s="178">
        <v>846</v>
      </c>
      <c r="C184" t="s" s="178">
        <v>861</v>
      </c>
      <c r="D184" t="s" s="178">
        <v>1098</v>
      </c>
      <c r="E184" t="s" s="178">
        <v>28</v>
      </c>
      <c r="F184" t="s" s="178">
        <v>1101</v>
      </c>
      <c r="H184" t="s" s="178">
        <v>850</v>
      </c>
      <c r="I184" t="s" s="178">
        <f>IF(H184="Compliant","Yes","No")</f>
        <v>39</v>
      </c>
    </row>
    <row r="185" s="171" customFormat="1" ht="13.65" customHeight="1">
      <c r="A185" t="s" s="178">
        <v>845</v>
      </c>
      <c r="B185" t="s" s="178">
        <v>846</v>
      </c>
      <c r="C185" t="s" s="178">
        <v>861</v>
      </c>
      <c r="D185" t="s" s="178">
        <v>1098</v>
      </c>
      <c r="E185" t="s" s="178">
        <v>30</v>
      </c>
      <c r="F185" t="s" s="178">
        <v>1102</v>
      </c>
      <c r="H185" t="s" s="178">
        <v>882</v>
      </c>
      <c r="I185" t="s" s="178">
        <f>IF(H185="Compliant","Yes","No")</f>
        <v>37</v>
      </c>
    </row>
    <row r="186" s="171" customFormat="1" ht="13.65" customHeight="1">
      <c r="A186" t="s" s="178">
        <v>845</v>
      </c>
      <c r="B186" t="s" s="178">
        <v>846</v>
      </c>
      <c r="C186" t="s" s="178">
        <v>861</v>
      </c>
      <c r="D186" t="s" s="178">
        <v>1103</v>
      </c>
      <c r="E186" t="s" s="178">
        <v>28</v>
      </c>
      <c r="F186" t="s" s="178">
        <v>1104</v>
      </c>
      <c r="H186" t="s" s="178">
        <v>850</v>
      </c>
      <c r="I186" t="s" s="178">
        <f>IF(H186="Compliant","Yes","No")</f>
        <v>39</v>
      </c>
    </row>
    <row r="187" s="171" customFormat="1" ht="13.65" customHeight="1">
      <c r="A187" t="s" s="178">
        <v>845</v>
      </c>
      <c r="B187" t="s" s="178">
        <v>846</v>
      </c>
      <c r="C187" t="s" s="178">
        <v>861</v>
      </c>
      <c r="D187" t="s" s="178">
        <v>1103</v>
      </c>
      <c r="E187" t="s" s="178">
        <v>31</v>
      </c>
      <c r="F187" t="s" s="178">
        <v>1105</v>
      </c>
      <c r="H187" t="s" s="178">
        <v>850</v>
      </c>
      <c r="I187" t="s" s="178">
        <f>IF(H187="Compliant","Yes","No")</f>
        <v>39</v>
      </c>
    </row>
    <row r="188" s="171" customFormat="1" ht="13.65" customHeight="1">
      <c r="A188" t="s" s="178">
        <v>845</v>
      </c>
      <c r="B188" t="s" s="178">
        <v>846</v>
      </c>
      <c r="C188" t="s" s="178">
        <v>861</v>
      </c>
      <c r="D188" t="s" s="178">
        <v>1103</v>
      </c>
      <c r="E188" t="s" s="178">
        <v>29</v>
      </c>
      <c r="F188" t="s" s="178">
        <v>1106</v>
      </c>
      <c r="H188" t="s" s="178">
        <v>850</v>
      </c>
      <c r="I188" t="s" s="178">
        <f>IF(H188="Compliant","Yes","No")</f>
        <v>39</v>
      </c>
    </row>
    <row r="189" s="171" customFormat="1" ht="13.65" customHeight="1">
      <c r="A189" t="s" s="178">
        <v>845</v>
      </c>
      <c r="B189" t="s" s="178">
        <v>846</v>
      </c>
      <c r="C189" t="s" s="178">
        <v>861</v>
      </c>
      <c r="D189" t="s" s="178">
        <v>1107</v>
      </c>
      <c r="E189" t="s" s="178">
        <v>29</v>
      </c>
      <c r="F189" t="s" s="178">
        <v>1108</v>
      </c>
      <c r="H189" t="s" s="178">
        <v>850</v>
      </c>
      <c r="I189" t="s" s="178">
        <f>IF(H189="Compliant","Yes","No")</f>
        <v>39</v>
      </c>
    </row>
    <row r="190" s="171" customFormat="1" ht="13.65" customHeight="1">
      <c r="A190" t="s" s="178">
        <v>845</v>
      </c>
      <c r="B190" t="s" s="178">
        <v>846</v>
      </c>
      <c r="C190" t="s" s="178">
        <v>861</v>
      </c>
      <c r="D190" t="s" s="178">
        <v>1107</v>
      </c>
      <c r="E190" t="s" s="178">
        <v>28</v>
      </c>
      <c r="F190" t="s" s="178">
        <v>1109</v>
      </c>
      <c r="H190" t="s" s="178">
        <v>850</v>
      </c>
      <c r="I190" t="s" s="178">
        <f>IF(H190="Compliant","Yes","No")</f>
        <v>39</v>
      </c>
    </row>
    <row r="191" s="171" customFormat="1" ht="13.65" customHeight="1">
      <c r="A191" t="s" s="178">
        <v>845</v>
      </c>
      <c r="B191" t="s" s="178">
        <v>846</v>
      </c>
      <c r="C191" t="s" s="178">
        <v>861</v>
      </c>
      <c r="D191" t="s" s="178">
        <v>1107</v>
      </c>
      <c r="E191" t="s" s="178">
        <v>30</v>
      </c>
      <c r="F191" t="s" s="178">
        <v>1110</v>
      </c>
      <c r="H191" t="s" s="178">
        <v>850</v>
      </c>
      <c r="I191" t="s" s="178">
        <f>IF(H191="Compliant","Yes","No")</f>
        <v>39</v>
      </c>
    </row>
    <row r="192" s="171" customFormat="1" ht="13.65" customHeight="1">
      <c r="A192" t="s" s="178">
        <v>845</v>
      </c>
      <c r="B192" t="s" s="178">
        <v>846</v>
      </c>
      <c r="C192" t="s" s="178">
        <v>861</v>
      </c>
      <c r="D192" t="s" s="178">
        <v>1111</v>
      </c>
      <c r="E192" t="s" s="178">
        <v>28</v>
      </c>
      <c r="F192" t="s" s="178">
        <v>1112</v>
      </c>
      <c r="H192" t="s" s="178">
        <v>850</v>
      </c>
      <c r="I192" t="s" s="178">
        <f>IF(H192="Compliant","Yes","No")</f>
        <v>39</v>
      </c>
    </row>
    <row r="193" s="171" customFormat="1" ht="13.65" customHeight="1">
      <c r="A193" t="s" s="178">
        <v>845</v>
      </c>
      <c r="B193" t="s" s="178">
        <v>846</v>
      </c>
      <c r="C193" t="s" s="178">
        <v>861</v>
      </c>
      <c r="D193" t="s" s="178">
        <v>1111</v>
      </c>
      <c r="E193" t="s" s="178">
        <v>30</v>
      </c>
      <c r="F193" t="s" s="178">
        <v>1113</v>
      </c>
      <c r="H193" t="s" s="178">
        <v>850</v>
      </c>
      <c r="I193" t="s" s="178">
        <f>IF(H193="Compliant","Yes","No")</f>
        <v>39</v>
      </c>
    </row>
    <row r="194" s="171" customFormat="1" ht="13.65" customHeight="1">
      <c r="A194" t="s" s="178">
        <v>845</v>
      </c>
      <c r="B194" t="s" s="178">
        <v>846</v>
      </c>
      <c r="C194" t="s" s="178">
        <v>861</v>
      </c>
      <c r="D194" t="s" s="178">
        <v>1111</v>
      </c>
      <c r="E194" t="s" s="178">
        <v>31</v>
      </c>
      <c r="F194" t="s" s="178">
        <v>1114</v>
      </c>
      <c r="H194" t="s" s="178">
        <v>882</v>
      </c>
      <c r="I194" t="s" s="178">
        <f>IF(H194="Compliant","Yes","No")</f>
        <v>37</v>
      </c>
    </row>
    <row r="195" s="171" customFormat="1" ht="13.65" customHeight="1">
      <c r="A195" t="s" s="178">
        <v>845</v>
      </c>
      <c r="B195" t="s" s="178">
        <v>846</v>
      </c>
      <c r="C195" t="s" s="178">
        <v>861</v>
      </c>
      <c r="D195" t="s" s="178">
        <v>1115</v>
      </c>
      <c r="E195" t="s" s="178">
        <v>28</v>
      </c>
      <c r="F195" t="s" s="178">
        <v>1116</v>
      </c>
      <c r="H195" t="s" s="178">
        <v>850</v>
      </c>
      <c r="I195" t="s" s="178">
        <f>IF(H195="Compliant","Yes","No")</f>
        <v>39</v>
      </c>
    </row>
    <row r="196" s="171" customFormat="1" ht="13.65" customHeight="1">
      <c r="A196" t="s" s="178">
        <v>845</v>
      </c>
      <c r="B196" t="s" s="178">
        <v>846</v>
      </c>
      <c r="C196" t="s" s="178">
        <v>861</v>
      </c>
      <c r="D196" t="s" s="178">
        <v>1117</v>
      </c>
      <c r="E196" t="s" s="178">
        <v>28</v>
      </c>
      <c r="F196" t="s" s="178">
        <v>1118</v>
      </c>
      <c r="H196" t="s" s="178">
        <v>850</v>
      </c>
      <c r="I196" t="s" s="178">
        <f>IF(H196="Compliant","Yes","No")</f>
        <v>39</v>
      </c>
    </row>
    <row r="197" s="171" customFormat="1" ht="13.65" customHeight="1">
      <c r="A197" t="s" s="178">
        <v>845</v>
      </c>
      <c r="B197" t="s" s="178">
        <v>846</v>
      </c>
      <c r="C197" t="s" s="178">
        <v>861</v>
      </c>
      <c r="D197" t="s" s="178">
        <v>1119</v>
      </c>
      <c r="E197" t="s" s="178">
        <v>28</v>
      </c>
      <c r="F197" t="s" s="178">
        <v>1120</v>
      </c>
      <c r="H197" t="s" s="178">
        <v>885</v>
      </c>
      <c r="I197" t="s" s="178">
        <f>IF(H197="Compliant","Yes","No")</f>
        <v>37</v>
      </c>
    </row>
    <row r="198" s="171" customFormat="1" ht="13.65" customHeight="1">
      <c r="A198" t="s" s="178">
        <v>845</v>
      </c>
      <c r="B198" t="s" s="178">
        <v>846</v>
      </c>
      <c r="C198" t="s" s="178">
        <v>861</v>
      </c>
      <c r="D198" t="s" s="178">
        <v>1121</v>
      </c>
      <c r="E198" t="s" s="178">
        <v>29</v>
      </c>
      <c r="F198" t="s" s="178">
        <v>1122</v>
      </c>
      <c r="H198" t="s" s="178">
        <v>850</v>
      </c>
      <c r="I198" t="s" s="178">
        <f>IF(H198="Compliant","Yes","No")</f>
        <v>39</v>
      </c>
    </row>
    <row r="199" s="171" customFormat="1" ht="13.65" customHeight="1">
      <c r="A199" t="s" s="178">
        <v>845</v>
      </c>
      <c r="B199" t="s" s="178">
        <v>846</v>
      </c>
      <c r="C199" t="s" s="178">
        <v>861</v>
      </c>
      <c r="D199" t="s" s="178">
        <v>1121</v>
      </c>
      <c r="E199" t="s" s="178">
        <v>28</v>
      </c>
      <c r="F199" t="s" s="178">
        <v>1123</v>
      </c>
      <c r="H199" t="s" s="178">
        <v>850</v>
      </c>
      <c r="I199" t="s" s="178">
        <f>IF(H199="Compliant","Yes","No")</f>
        <v>39</v>
      </c>
    </row>
    <row r="200" s="171" customFormat="1" ht="13.65" customHeight="1">
      <c r="A200" t="s" s="178">
        <v>845</v>
      </c>
      <c r="B200" t="s" s="178">
        <v>846</v>
      </c>
      <c r="C200" t="s" s="178">
        <v>861</v>
      </c>
      <c r="D200" t="s" s="178">
        <v>1121</v>
      </c>
      <c r="E200" t="s" s="178">
        <v>31</v>
      </c>
      <c r="F200" t="s" s="178">
        <v>1124</v>
      </c>
      <c r="H200" t="s" s="178">
        <v>850</v>
      </c>
      <c r="I200" t="s" s="178">
        <f>IF(H200="Compliant","Yes","No")</f>
        <v>39</v>
      </c>
    </row>
    <row r="201" s="171" customFormat="1" ht="13.65" customHeight="1">
      <c r="A201" t="s" s="178">
        <v>845</v>
      </c>
      <c r="B201" t="s" s="178">
        <v>846</v>
      </c>
      <c r="C201" t="s" s="178">
        <v>861</v>
      </c>
      <c r="D201" t="s" s="178">
        <v>1121</v>
      </c>
      <c r="E201" t="s" s="178">
        <v>30</v>
      </c>
      <c r="F201" t="s" s="178">
        <v>1125</v>
      </c>
      <c r="H201" t="s" s="178">
        <v>850</v>
      </c>
      <c r="I201" t="s" s="178">
        <f>IF(H201="Compliant","Yes","No")</f>
        <v>39</v>
      </c>
    </row>
    <row r="202" s="171" customFormat="1" ht="13.65" customHeight="1">
      <c r="A202" t="s" s="178">
        <v>845</v>
      </c>
      <c r="B202" t="s" s="178">
        <v>846</v>
      </c>
      <c r="C202" t="s" s="178">
        <v>861</v>
      </c>
      <c r="D202" t="s" s="178">
        <v>1126</v>
      </c>
      <c r="E202" t="s" s="178">
        <v>28</v>
      </c>
      <c r="F202" t="s" s="178">
        <v>1127</v>
      </c>
      <c r="H202" t="s" s="178">
        <v>882</v>
      </c>
      <c r="I202" t="s" s="178">
        <f>IF(H202="Compliant","Yes","No")</f>
        <v>37</v>
      </c>
    </row>
    <row r="203" s="171" customFormat="1" ht="13.65" customHeight="1">
      <c r="A203" t="s" s="178">
        <v>845</v>
      </c>
      <c r="B203" t="s" s="178">
        <v>846</v>
      </c>
      <c r="C203" t="s" s="178">
        <v>861</v>
      </c>
      <c r="D203" t="s" s="178">
        <v>1128</v>
      </c>
      <c r="E203" t="s" s="178">
        <v>28</v>
      </c>
      <c r="F203" t="s" s="178">
        <v>1129</v>
      </c>
      <c r="H203" t="s" s="178">
        <v>885</v>
      </c>
      <c r="I203" t="s" s="178">
        <f>IF(H203="Compliant","Yes","No")</f>
        <v>37</v>
      </c>
    </row>
    <row r="204" s="171" customFormat="1" ht="13.65" customHeight="1">
      <c r="A204" t="s" s="178">
        <v>845</v>
      </c>
      <c r="B204" t="s" s="178">
        <v>846</v>
      </c>
      <c r="C204" t="s" s="178">
        <v>861</v>
      </c>
      <c r="D204" t="s" s="178">
        <v>1130</v>
      </c>
      <c r="E204" t="s" s="178">
        <v>28</v>
      </c>
      <c r="F204" t="s" s="178">
        <v>1131</v>
      </c>
      <c r="H204" t="s" s="178">
        <v>850</v>
      </c>
      <c r="I204" t="s" s="178">
        <f>IF(H204="Compliant","Yes","No")</f>
        <v>39</v>
      </c>
    </row>
    <row r="205" s="171" customFormat="1" ht="13.65" customHeight="1">
      <c r="A205" t="s" s="178">
        <v>845</v>
      </c>
      <c r="B205" t="s" s="178">
        <v>846</v>
      </c>
      <c r="C205" t="s" s="178">
        <v>861</v>
      </c>
      <c r="D205" t="s" s="178">
        <v>1130</v>
      </c>
      <c r="E205" t="s" s="178">
        <v>30</v>
      </c>
      <c r="F205" t="s" s="178">
        <v>1132</v>
      </c>
      <c r="H205" t="s" s="178">
        <v>850</v>
      </c>
      <c r="I205" t="s" s="178">
        <f>IF(H205="Compliant","Yes","No")</f>
        <v>39</v>
      </c>
    </row>
    <row r="206" s="171" customFormat="1" ht="13.65" customHeight="1">
      <c r="A206" t="s" s="178">
        <v>845</v>
      </c>
      <c r="B206" t="s" s="178">
        <v>846</v>
      </c>
      <c r="C206" t="s" s="178">
        <v>861</v>
      </c>
      <c r="D206" t="s" s="178">
        <v>1130</v>
      </c>
      <c r="E206" t="s" s="178">
        <v>31</v>
      </c>
      <c r="F206" t="s" s="178">
        <v>1133</v>
      </c>
      <c r="H206" t="s" s="178">
        <v>850</v>
      </c>
      <c r="I206" t="s" s="178">
        <f>IF(H206="Compliant","Yes","No")</f>
        <v>39</v>
      </c>
    </row>
    <row r="207" s="171" customFormat="1" ht="13.65" customHeight="1">
      <c r="A207" t="s" s="178">
        <v>845</v>
      </c>
      <c r="B207" t="s" s="178">
        <v>846</v>
      </c>
      <c r="C207" t="s" s="178">
        <v>861</v>
      </c>
      <c r="D207" t="s" s="178">
        <v>1130</v>
      </c>
      <c r="E207" t="s" s="178">
        <v>29</v>
      </c>
      <c r="F207" t="s" s="178">
        <v>1134</v>
      </c>
      <c r="H207" t="s" s="178">
        <v>850</v>
      </c>
      <c r="I207" t="s" s="178">
        <f>IF(H207="Compliant","Yes","No")</f>
        <v>39</v>
      </c>
    </row>
    <row r="208" s="171" customFormat="1" ht="13.65" customHeight="1">
      <c r="A208" t="s" s="178">
        <v>845</v>
      </c>
      <c r="B208" t="s" s="178">
        <v>846</v>
      </c>
      <c r="C208" t="s" s="178">
        <v>861</v>
      </c>
      <c r="D208" t="s" s="178">
        <v>1135</v>
      </c>
      <c r="E208" t="s" s="178">
        <v>28</v>
      </c>
      <c r="F208" t="s" s="178">
        <v>1136</v>
      </c>
      <c r="H208" t="s" s="178">
        <v>885</v>
      </c>
      <c r="I208" t="s" s="178">
        <f>IF(H208="Compliant","Yes","No")</f>
        <v>37</v>
      </c>
    </row>
    <row r="209" s="171" customFormat="1" ht="13.65" customHeight="1">
      <c r="A209" t="s" s="178">
        <v>845</v>
      </c>
      <c r="B209" t="s" s="178">
        <v>846</v>
      </c>
      <c r="C209" t="s" s="178">
        <v>861</v>
      </c>
      <c r="D209" t="s" s="178">
        <v>1137</v>
      </c>
      <c r="E209" t="s" s="178">
        <v>29</v>
      </c>
      <c r="F209" t="s" s="178">
        <v>1138</v>
      </c>
      <c r="H209" t="s" s="178">
        <v>850</v>
      </c>
      <c r="I209" t="s" s="178">
        <f>IF(H209="Compliant","Yes","No")</f>
        <v>39</v>
      </c>
    </row>
    <row r="210" s="171" customFormat="1" ht="13.65" customHeight="1">
      <c r="A210" t="s" s="178">
        <v>845</v>
      </c>
      <c r="B210" t="s" s="178">
        <v>846</v>
      </c>
      <c r="C210" t="s" s="178">
        <v>861</v>
      </c>
      <c r="D210" t="s" s="178">
        <v>1137</v>
      </c>
      <c r="E210" t="s" s="178">
        <v>28</v>
      </c>
      <c r="F210" t="s" s="178">
        <v>1139</v>
      </c>
      <c r="H210" t="s" s="178">
        <v>850</v>
      </c>
      <c r="I210" t="s" s="178">
        <f>IF(H210="Compliant","Yes","No")</f>
        <v>39</v>
      </c>
    </row>
    <row r="211" s="171" customFormat="1" ht="13.65" customHeight="1">
      <c r="A211" t="s" s="178">
        <v>845</v>
      </c>
      <c r="B211" t="s" s="178">
        <v>846</v>
      </c>
      <c r="C211" t="s" s="178">
        <v>861</v>
      </c>
      <c r="D211" t="s" s="178">
        <v>1140</v>
      </c>
      <c r="E211" t="s" s="178">
        <v>28</v>
      </c>
      <c r="F211" t="s" s="178">
        <v>1141</v>
      </c>
      <c r="H211" t="s" s="178">
        <v>850</v>
      </c>
      <c r="I211" t="s" s="178">
        <f>IF(H211="Compliant","Yes","No")</f>
        <v>39</v>
      </c>
    </row>
    <row r="212" s="171" customFormat="1" ht="13.65" customHeight="1">
      <c r="A212" t="s" s="178">
        <v>845</v>
      </c>
      <c r="B212" t="s" s="178">
        <v>846</v>
      </c>
      <c r="C212" t="s" s="178">
        <v>861</v>
      </c>
      <c r="D212" t="s" s="178">
        <v>1142</v>
      </c>
      <c r="E212" t="s" s="178">
        <v>28</v>
      </c>
      <c r="F212" t="s" s="178">
        <v>1143</v>
      </c>
      <c r="H212" t="s" s="178">
        <v>850</v>
      </c>
      <c r="I212" t="s" s="178">
        <f>IF(H212="Compliant","Yes","No")</f>
        <v>39</v>
      </c>
    </row>
    <row r="213" s="171" customFormat="1" ht="13.65" customHeight="1">
      <c r="A213" t="s" s="178">
        <v>845</v>
      </c>
      <c r="B213" t="s" s="178">
        <v>846</v>
      </c>
      <c r="C213" t="s" s="178">
        <v>861</v>
      </c>
      <c r="D213" t="s" s="178">
        <v>1144</v>
      </c>
      <c r="E213" t="s" s="178">
        <v>28</v>
      </c>
      <c r="F213" t="s" s="178">
        <v>1145</v>
      </c>
      <c r="H213" t="s" s="178">
        <v>885</v>
      </c>
      <c r="I213" t="s" s="178">
        <f>IF(H213="Compliant","Yes","No")</f>
        <v>37</v>
      </c>
    </row>
    <row r="214" s="171" customFormat="1" ht="13.65" customHeight="1">
      <c r="A214" t="s" s="178">
        <v>845</v>
      </c>
      <c r="B214" t="s" s="178">
        <v>846</v>
      </c>
      <c r="C214" t="s" s="178">
        <v>861</v>
      </c>
      <c r="D214" t="s" s="178">
        <v>1144</v>
      </c>
      <c r="E214" t="s" s="178">
        <v>30</v>
      </c>
      <c r="F214" t="s" s="178">
        <v>1146</v>
      </c>
      <c r="H214" t="s" s="178">
        <v>850</v>
      </c>
      <c r="I214" t="s" s="178">
        <f>IF(H214="Compliant","Yes","No")</f>
        <v>39</v>
      </c>
    </row>
    <row r="215" s="171" customFormat="1" ht="13.65" customHeight="1">
      <c r="A215" t="s" s="178">
        <v>845</v>
      </c>
      <c r="B215" t="s" s="178">
        <v>846</v>
      </c>
      <c r="C215" t="s" s="178">
        <v>861</v>
      </c>
      <c r="D215" t="s" s="178">
        <v>1147</v>
      </c>
      <c r="E215" t="s" s="178">
        <v>28</v>
      </c>
      <c r="F215" t="s" s="178">
        <v>1148</v>
      </c>
      <c r="H215" t="s" s="178">
        <v>850</v>
      </c>
      <c r="I215" t="s" s="178">
        <f>IF(H215="Compliant","Yes","No")</f>
        <v>39</v>
      </c>
    </row>
    <row r="216" s="171" customFormat="1" ht="13.65" customHeight="1">
      <c r="A216" t="s" s="178">
        <v>845</v>
      </c>
      <c r="B216" t="s" s="178">
        <v>846</v>
      </c>
      <c r="C216" t="s" s="178">
        <v>861</v>
      </c>
      <c r="D216" t="s" s="178">
        <v>1147</v>
      </c>
      <c r="E216" t="s" s="178">
        <v>31</v>
      </c>
      <c r="F216" t="s" s="178">
        <v>1149</v>
      </c>
      <c r="H216" t="s" s="178">
        <v>850</v>
      </c>
      <c r="I216" t="s" s="178">
        <f>IF(H216="Compliant","Yes","No")</f>
        <v>39</v>
      </c>
    </row>
    <row r="217" s="171" customFormat="1" ht="13.65" customHeight="1">
      <c r="A217" t="s" s="178">
        <v>845</v>
      </c>
      <c r="B217" t="s" s="178">
        <v>846</v>
      </c>
      <c r="C217" t="s" s="178">
        <v>861</v>
      </c>
      <c r="D217" t="s" s="178">
        <v>1147</v>
      </c>
      <c r="E217" t="s" s="178">
        <v>29</v>
      </c>
      <c r="F217" t="s" s="178">
        <v>1150</v>
      </c>
      <c r="H217" t="s" s="178">
        <v>850</v>
      </c>
      <c r="I217" t="s" s="178">
        <f>IF(H217="Compliant","Yes","No")</f>
        <v>39</v>
      </c>
    </row>
    <row r="218" s="171" customFormat="1" ht="13.65" customHeight="1">
      <c r="A218" t="s" s="178">
        <v>845</v>
      </c>
      <c r="B218" t="s" s="178">
        <v>846</v>
      </c>
      <c r="C218" t="s" s="178">
        <v>861</v>
      </c>
      <c r="D218" t="s" s="178">
        <v>1151</v>
      </c>
      <c r="E218" t="s" s="178">
        <v>28</v>
      </c>
      <c r="F218" t="s" s="178">
        <v>1152</v>
      </c>
      <c r="H218" t="s" s="178">
        <v>850</v>
      </c>
      <c r="I218" t="s" s="178">
        <f>IF(H218="Compliant","Yes","No")</f>
        <v>39</v>
      </c>
    </row>
    <row r="219" s="171" customFormat="1" ht="13.65" customHeight="1">
      <c r="A219" t="s" s="178">
        <v>845</v>
      </c>
      <c r="B219" t="s" s="178">
        <v>846</v>
      </c>
      <c r="C219" t="s" s="178">
        <v>861</v>
      </c>
      <c r="D219" t="s" s="178">
        <v>1151</v>
      </c>
      <c r="E219" t="s" s="178">
        <v>29</v>
      </c>
      <c r="F219" t="s" s="178">
        <v>1152</v>
      </c>
      <c r="H219" t="s" s="178">
        <v>850</v>
      </c>
      <c r="I219" t="s" s="178">
        <f>IF(H219="Compliant","Yes","No")</f>
        <v>39</v>
      </c>
    </row>
    <row r="220" s="171" customFormat="1" ht="13.65" customHeight="1">
      <c r="A220" t="s" s="178">
        <v>845</v>
      </c>
      <c r="B220" t="s" s="178">
        <v>846</v>
      </c>
      <c r="C220" t="s" s="178">
        <v>861</v>
      </c>
      <c r="D220" t="s" s="178">
        <v>1153</v>
      </c>
      <c r="E220" t="s" s="178">
        <v>28</v>
      </c>
      <c r="F220" t="s" s="178">
        <v>1154</v>
      </c>
      <c r="H220" t="s" s="178">
        <v>850</v>
      </c>
      <c r="I220" t="s" s="178">
        <f>IF(H220="Compliant","Yes","No")</f>
        <v>39</v>
      </c>
    </row>
    <row r="221" s="171" customFormat="1" ht="13.65" customHeight="1">
      <c r="A221" t="s" s="178">
        <v>845</v>
      </c>
      <c r="B221" t="s" s="178">
        <v>846</v>
      </c>
      <c r="C221" t="s" s="178">
        <v>861</v>
      </c>
      <c r="D221" t="s" s="178">
        <v>1153</v>
      </c>
      <c r="E221" t="s" s="178">
        <v>29</v>
      </c>
      <c r="F221" t="s" s="178">
        <v>1154</v>
      </c>
      <c r="H221" t="s" s="178">
        <v>850</v>
      </c>
      <c r="I221" t="s" s="178">
        <f>IF(H221="Compliant","Yes","No")</f>
        <v>39</v>
      </c>
    </row>
    <row r="222" s="171" customFormat="1" ht="13.65" customHeight="1">
      <c r="A222" t="s" s="178">
        <v>845</v>
      </c>
      <c r="B222" t="s" s="178">
        <v>846</v>
      </c>
      <c r="C222" t="s" s="178">
        <v>861</v>
      </c>
      <c r="D222" t="s" s="178">
        <v>1155</v>
      </c>
      <c r="E222" t="s" s="178">
        <v>30</v>
      </c>
      <c r="F222" t="s" s="178">
        <v>1156</v>
      </c>
      <c r="H222" t="s" s="178">
        <v>850</v>
      </c>
      <c r="I222" t="s" s="178">
        <f>IF(H222="Compliant","Yes","No")</f>
        <v>39</v>
      </c>
    </row>
    <row r="223" s="171" customFormat="1" ht="13.65" customHeight="1">
      <c r="A223" t="s" s="178">
        <v>845</v>
      </c>
      <c r="B223" t="s" s="178">
        <v>846</v>
      </c>
      <c r="C223" t="s" s="178">
        <v>861</v>
      </c>
      <c r="D223" t="s" s="178">
        <v>1155</v>
      </c>
      <c r="E223" t="s" s="178">
        <v>29</v>
      </c>
      <c r="F223" t="s" s="178">
        <v>1156</v>
      </c>
      <c r="H223" t="s" s="178">
        <v>850</v>
      </c>
      <c r="I223" t="s" s="178">
        <f>IF(H223="Compliant","Yes","No")</f>
        <v>39</v>
      </c>
    </row>
    <row r="224" s="171" customFormat="1" ht="13.65" customHeight="1">
      <c r="A224" t="s" s="178">
        <v>845</v>
      </c>
      <c r="B224" t="s" s="178">
        <v>846</v>
      </c>
      <c r="C224" t="s" s="178">
        <v>861</v>
      </c>
      <c r="D224" t="s" s="178">
        <v>1155</v>
      </c>
      <c r="E224" t="s" s="178">
        <v>28</v>
      </c>
      <c r="F224" t="s" s="178">
        <v>1157</v>
      </c>
      <c r="H224" t="s" s="178">
        <v>850</v>
      </c>
      <c r="I224" t="s" s="178">
        <f>IF(H224="Compliant","Yes","No")</f>
        <v>39</v>
      </c>
    </row>
    <row r="225" s="171" customFormat="1" ht="13.65" customHeight="1">
      <c r="A225" t="s" s="178">
        <v>845</v>
      </c>
      <c r="B225" t="s" s="178">
        <v>846</v>
      </c>
      <c r="C225" t="s" s="178">
        <v>861</v>
      </c>
      <c r="D225" t="s" s="178">
        <v>1155</v>
      </c>
      <c r="E225" t="s" s="178">
        <v>31</v>
      </c>
      <c r="F225" t="s" s="178">
        <v>1158</v>
      </c>
      <c r="H225" t="s" s="178">
        <v>850</v>
      </c>
      <c r="I225" t="s" s="178">
        <f>IF(H225="Compliant","Yes","No")</f>
        <v>39</v>
      </c>
    </row>
    <row r="226" s="171" customFormat="1" ht="13.65" customHeight="1">
      <c r="A226" t="s" s="178">
        <v>845</v>
      </c>
      <c r="B226" t="s" s="178">
        <v>846</v>
      </c>
      <c r="C226" t="s" s="178">
        <v>861</v>
      </c>
      <c r="D226" t="s" s="178">
        <v>1159</v>
      </c>
      <c r="E226" t="s" s="178">
        <v>31</v>
      </c>
      <c r="F226" t="s" s="178">
        <v>1160</v>
      </c>
      <c r="H226" t="s" s="178">
        <v>850</v>
      </c>
      <c r="I226" t="s" s="178">
        <f>IF(H226="Compliant","Yes","No")</f>
        <v>39</v>
      </c>
    </row>
    <row r="227" s="171" customFormat="1" ht="13.65" customHeight="1">
      <c r="A227" t="s" s="178">
        <v>845</v>
      </c>
      <c r="B227" t="s" s="178">
        <v>846</v>
      </c>
      <c r="C227" t="s" s="178">
        <v>861</v>
      </c>
      <c r="D227" t="s" s="178">
        <v>1159</v>
      </c>
      <c r="E227" t="s" s="178">
        <v>28</v>
      </c>
      <c r="F227" t="s" s="178">
        <v>1160</v>
      </c>
      <c r="H227" t="s" s="178">
        <v>850</v>
      </c>
      <c r="I227" t="s" s="178">
        <f>IF(H227="Compliant","Yes","No")</f>
        <v>39</v>
      </c>
    </row>
    <row r="228" s="171" customFormat="1" ht="13.65" customHeight="1">
      <c r="A228" t="s" s="178">
        <v>845</v>
      </c>
      <c r="B228" t="s" s="178">
        <v>846</v>
      </c>
      <c r="C228" t="s" s="178">
        <v>861</v>
      </c>
      <c r="D228" t="s" s="178">
        <v>1159</v>
      </c>
      <c r="E228" t="s" s="178">
        <v>30</v>
      </c>
      <c r="F228" t="s" s="178">
        <v>1161</v>
      </c>
      <c r="H228" t="s" s="178">
        <v>882</v>
      </c>
      <c r="I228" t="s" s="178">
        <f>IF(H228="Compliant","Yes","No")</f>
        <v>37</v>
      </c>
    </row>
    <row r="229" s="171" customFormat="1" ht="13.65" customHeight="1">
      <c r="A229" t="s" s="178">
        <v>845</v>
      </c>
      <c r="B229" t="s" s="178">
        <v>846</v>
      </c>
      <c r="C229" t="s" s="178">
        <v>861</v>
      </c>
      <c r="D229" t="s" s="178">
        <v>1162</v>
      </c>
      <c r="E229" t="s" s="178">
        <v>31</v>
      </c>
      <c r="F229" t="s" s="178">
        <v>1163</v>
      </c>
      <c r="H229" t="s" s="178">
        <v>850</v>
      </c>
      <c r="I229" t="s" s="178">
        <f>IF(H229="Compliant","Yes","No")</f>
        <v>39</v>
      </c>
    </row>
    <row r="230" s="171" customFormat="1" ht="13.65" customHeight="1">
      <c r="A230" t="s" s="178">
        <v>845</v>
      </c>
      <c r="B230" t="s" s="178">
        <v>846</v>
      </c>
      <c r="C230" t="s" s="178">
        <v>861</v>
      </c>
      <c r="D230" t="s" s="178">
        <v>1162</v>
      </c>
      <c r="E230" t="s" s="178">
        <v>29</v>
      </c>
      <c r="F230" t="s" s="178">
        <v>1164</v>
      </c>
      <c r="H230" t="s" s="178">
        <v>882</v>
      </c>
      <c r="I230" t="s" s="178">
        <f>IF(H230="Compliant","Yes","No")</f>
        <v>37</v>
      </c>
    </row>
    <row r="231" s="171" customFormat="1" ht="13.65" customHeight="1">
      <c r="A231" t="s" s="178">
        <v>845</v>
      </c>
      <c r="B231" t="s" s="178">
        <v>846</v>
      </c>
      <c r="C231" t="s" s="178">
        <v>861</v>
      </c>
      <c r="D231" t="s" s="178">
        <v>1162</v>
      </c>
      <c r="E231" t="s" s="178">
        <v>30</v>
      </c>
      <c r="F231" t="s" s="178">
        <v>1165</v>
      </c>
      <c r="H231" t="s" s="178">
        <v>850</v>
      </c>
      <c r="I231" t="s" s="178">
        <f>IF(H231="Compliant","Yes","No")</f>
        <v>39</v>
      </c>
    </row>
    <row r="232" s="171" customFormat="1" ht="13.65" customHeight="1">
      <c r="A232" t="s" s="178">
        <v>845</v>
      </c>
      <c r="B232" t="s" s="178">
        <v>846</v>
      </c>
      <c r="C232" t="s" s="178">
        <v>861</v>
      </c>
      <c r="D232" t="s" s="178">
        <v>1162</v>
      </c>
      <c r="E232" t="s" s="178">
        <v>28</v>
      </c>
      <c r="F232" t="s" s="178">
        <v>1165</v>
      </c>
      <c r="H232" t="s" s="178">
        <v>850</v>
      </c>
      <c r="I232" t="s" s="178">
        <f>IF(H232="Compliant","Yes","No")</f>
        <v>39</v>
      </c>
    </row>
    <row r="233" s="171" customFormat="1" ht="13.65" customHeight="1">
      <c r="A233" t="s" s="178">
        <v>845</v>
      </c>
      <c r="B233" t="s" s="178">
        <v>846</v>
      </c>
      <c r="C233" t="s" s="178">
        <v>861</v>
      </c>
      <c r="D233" t="s" s="178">
        <v>1166</v>
      </c>
      <c r="E233" t="s" s="178">
        <v>28</v>
      </c>
      <c r="F233" t="s" s="178">
        <v>1167</v>
      </c>
      <c r="H233" t="s" s="178">
        <v>850</v>
      </c>
      <c r="I233" t="s" s="178">
        <f>IF(H233="Compliant","Yes","No")</f>
        <v>39</v>
      </c>
    </row>
    <row r="234" s="171" customFormat="1" ht="13.65" customHeight="1">
      <c r="A234" t="s" s="178">
        <v>845</v>
      </c>
      <c r="B234" t="s" s="178">
        <v>846</v>
      </c>
      <c r="C234" t="s" s="178">
        <v>861</v>
      </c>
      <c r="D234" t="s" s="178">
        <v>1166</v>
      </c>
      <c r="E234" t="s" s="178">
        <v>29</v>
      </c>
      <c r="F234" t="s" s="178">
        <v>1168</v>
      </c>
      <c r="H234" t="s" s="178">
        <v>850</v>
      </c>
      <c r="I234" t="s" s="178">
        <f>IF(H234="Compliant","Yes","No")</f>
        <v>39</v>
      </c>
    </row>
    <row r="235" s="171" customFormat="1" ht="13.65" customHeight="1">
      <c r="A235" t="s" s="178">
        <v>845</v>
      </c>
      <c r="B235" t="s" s="178">
        <v>846</v>
      </c>
      <c r="C235" t="s" s="178">
        <v>861</v>
      </c>
      <c r="D235" t="s" s="178">
        <v>1169</v>
      </c>
      <c r="E235" t="s" s="178">
        <v>28</v>
      </c>
      <c r="F235" t="s" s="178">
        <v>1170</v>
      </c>
      <c r="H235" t="s" s="178">
        <v>850</v>
      </c>
      <c r="I235" t="s" s="178">
        <f>IF(H235="Compliant","Yes","No")</f>
        <v>39</v>
      </c>
    </row>
    <row r="236" s="171" customFormat="1" ht="13.65" customHeight="1">
      <c r="A236" t="s" s="178">
        <v>845</v>
      </c>
      <c r="B236" t="s" s="178">
        <v>846</v>
      </c>
      <c r="C236" t="s" s="178">
        <v>861</v>
      </c>
      <c r="D236" t="s" s="178">
        <v>1169</v>
      </c>
      <c r="E236" t="s" s="178">
        <v>29</v>
      </c>
      <c r="F236" t="s" s="178">
        <v>1170</v>
      </c>
      <c r="H236" t="s" s="178">
        <v>850</v>
      </c>
      <c r="I236" t="s" s="178">
        <f>IF(H236="Compliant","Yes","No")</f>
        <v>39</v>
      </c>
    </row>
    <row r="237" s="171" customFormat="1" ht="13.65" customHeight="1">
      <c r="A237" t="s" s="178">
        <v>845</v>
      </c>
      <c r="B237" t="s" s="178">
        <v>846</v>
      </c>
      <c r="C237" t="s" s="178">
        <v>861</v>
      </c>
      <c r="D237" t="s" s="178">
        <v>1171</v>
      </c>
      <c r="E237" t="s" s="178">
        <v>28</v>
      </c>
      <c r="F237" t="s" s="178">
        <v>1172</v>
      </c>
      <c r="H237" t="s" s="178">
        <v>850</v>
      </c>
      <c r="I237" t="s" s="178">
        <f>IF(H237="Compliant","Yes","No")</f>
        <v>39</v>
      </c>
    </row>
    <row r="238" s="171" customFormat="1" ht="13.65" customHeight="1">
      <c r="A238" t="s" s="178">
        <v>845</v>
      </c>
      <c r="B238" t="s" s="178">
        <v>846</v>
      </c>
      <c r="C238" t="s" s="178">
        <v>861</v>
      </c>
      <c r="D238" t="s" s="178">
        <v>1173</v>
      </c>
      <c r="E238" t="s" s="178">
        <v>31</v>
      </c>
      <c r="F238" t="s" s="178">
        <v>1174</v>
      </c>
      <c r="H238" t="s" s="178">
        <v>850</v>
      </c>
      <c r="I238" t="s" s="178">
        <f>IF(H238="Compliant","Yes","No")</f>
        <v>39</v>
      </c>
    </row>
    <row r="239" s="171" customFormat="1" ht="13.65" customHeight="1">
      <c r="A239" t="s" s="178">
        <v>845</v>
      </c>
      <c r="B239" t="s" s="178">
        <v>846</v>
      </c>
      <c r="C239" t="s" s="178">
        <v>861</v>
      </c>
      <c r="D239" t="s" s="178">
        <v>1173</v>
      </c>
      <c r="E239" t="s" s="178">
        <v>28</v>
      </c>
      <c r="F239" t="s" s="178">
        <v>1174</v>
      </c>
      <c r="H239" t="s" s="178">
        <v>850</v>
      </c>
      <c r="I239" t="s" s="178">
        <f>IF(H239="Compliant","Yes","No")</f>
        <v>39</v>
      </c>
    </row>
    <row r="240" s="171" customFormat="1" ht="13.65" customHeight="1">
      <c r="A240" t="s" s="178">
        <v>845</v>
      </c>
      <c r="B240" t="s" s="178">
        <v>846</v>
      </c>
      <c r="C240" t="s" s="178">
        <v>861</v>
      </c>
      <c r="D240" t="s" s="178">
        <v>1175</v>
      </c>
      <c r="E240" t="s" s="178">
        <v>30</v>
      </c>
      <c r="F240" t="s" s="178">
        <v>1176</v>
      </c>
      <c r="H240" t="s" s="178">
        <v>850</v>
      </c>
      <c r="I240" t="s" s="178">
        <f>IF(H240="Compliant","Yes","No")</f>
        <v>39</v>
      </c>
    </row>
    <row r="241" s="171" customFormat="1" ht="13.65" customHeight="1">
      <c r="A241" t="s" s="178">
        <v>845</v>
      </c>
      <c r="B241" t="s" s="178">
        <v>846</v>
      </c>
      <c r="C241" t="s" s="178">
        <v>861</v>
      </c>
      <c r="D241" t="s" s="178">
        <v>1175</v>
      </c>
      <c r="E241" t="s" s="178">
        <v>28</v>
      </c>
      <c r="F241" t="s" s="178">
        <v>1176</v>
      </c>
      <c r="H241" t="s" s="178">
        <v>850</v>
      </c>
      <c r="I241" t="s" s="178">
        <f>IF(H241="Compliant","Yes","No")</f>
        <v>39</v>
      </c>
    </row>
    <row r="242" s="171" customFormat="1" ht="13.65" customHeight="1">
      <c r="A242" t="s" s="178">
        <v>845</v>
      </c>
      <c r="B242" t="s" s="178">
        <v>846</v>
      </c>
      <c r="C242" t="s" s="178">
        <v>861</v>
      </c>
      <c r="D242" t="s" s="178">
        <v>1177</v>
      </c>
      <c r="E242" t="s" s="178">
        <v>28</v>
      </c>
      <c r="F242" t="s" s="178">
        <v>1178</v>
      </c>
      <c r="H242" t="s" s="178">
        <v>850</v>
      </c>
      <c r="I242" t="s" s="178">
        <f>IF(H242="Compliant","Yes","No")</f>
        <v>39</v>
      </c>
    </row>
    <row r="243" s="171" customFormat="1" ht="13.65" customHeight="1">
      <c r="A243" t="s" s="178">
        <v>845</v>
      </c>
      <c r="B243" t="s" s="178">
        <v>846</v>
      </c>
      <c r="C243" t="s" s="178">
        <v>861</v>
      </c>
      <c r="D243" t="s" s="178">
        <v>1179</v>
      </c>
      <c r="E243" t="s" s="178">
        <v>31</v>
      </c>
      <c r="F243" t="s" s="178">
        <v>1180</v>
      </c>
      <c r="H243" t="s" s="178">
        <v>850</v>
      </c>
      <c r="I243" t="s" s="178">
        <f>IF(H243="Compliant","Yes","No")</f>
        <v>39</v>
      </c>
    </row>
    <row r="244" s="171" customFormat="1" ht="13.65" customHeight="1">
      <c r="A244" t="s" s="178">
        <v>845</v>
      </c>
      <c r="B244" t="s" s="178">
        <v>846</v>
      </c>
      <c r="C244" t="s" s="178">
        <v>861</v>
      </c>
      <c r="D244" t="s" s="178">
        <v>1179</v>
      </c>
      <c r="E244" t="s" s="178">
        <v>29</v>
      </c>
      <c r="F244" t="s" s="178">
        <v>1180</v>
      </c>
      <c r="H244" t="s" s="178">
        <v>850</v>
      </c>
      <c r="I244" t="s" s="178">
        <f>IF(H244="Compliant","Yes","No")</f>
        <v>39</v>
      </c>
    </row>
    <row r="245" s="171" customFormat="1" ht="13.65" customHeight="1">
      <c r="A245" t="s" s="178">
        <v>845</v>
      </c>
      <c r="B245" t="s" s="178">
        <v>846</v>
      </c>
      <c r="C245" t="s" s="178">
        <v>861</v>
      </c>
      <c r="D245" t="s" s="178">
        <v>1179</v>
      </c>
      <c r="E245" t="s" s="178">
        <v>30</v>
      </c>
      <c r="F245" t="s" s="178">
        <v>1181</v>
      </c>
      <c r="H245" t="s" s="178">
        <v>850</v>
      </c>
      <c r="I245" t="s" s="178">
        <f>IF(H245="Compliant","Yes","No")</f>
        <v>39</v>
      </c>
    </row>
    <row r="246" s="171" customFormat="1" ht="13.65" customHeight="1">
      <c r="A246" t="s" s="178">
        <v>845</v>
      </c>
      <c r="B246" t="s" s="178">
        <v>846</v>
      </c>
      <c r="C246" t="s" s="178">
        <v>861</v>
      </c>
      <c r="D246" t="s" s="178">
        <v>1179</v>
      </c>
      <c r="E246" t="s" s="178">
        <v>28</v>
      </c>
      <c r="F246" t="s" s="178">
        <v>1181</v>
      </c>
      <c r="H246" t="s" s="178">
        <v>850</v>
      </c>
      <c r="I246" t="s" s="178">
        <f>IF(H246="Compliant","Yes","No")</f>
        <v>39</v>
      </c>
    </row>
    <row r="247" s="171" customFormat="1" ht="13.65" customHeight="1">
      <c r="A247" t="s" s="178">
        <v>845</v>
      </c>
      <c r="B247" t="s" s="178">
        <v>846</v>
      </c>
      <c r="C247" t="s" s="178">
        <v>861</v>
      </c>
      <c r="D247" t="s" s="178">
        <v>1182</v>
      </c>
      <c r="E247" t="s" s="178">
        <v>28</v>
      </c>
      <c r="F247" t="s" s="178">
        <v>1183</v>
      </c>
      <c r="H247" t="s" s="178">
        <v>850</v>
      </c>
      <c r="I247" t="s" s="178">
        <f>IF(H247="Compliant","Yes","No")</f>
        <v>39</v>
      </c>
    </row>
    <row r="248" s="171" customFormat="1" ht="13.65" customHeight="1">
      <c r="A248" t="s" s="178">
        <v>845</v>
      </c>
      <c r="B248" t="s" s="178">
        <v>846</v>
      </c>
      <c r="C248" t="s" s="178">
        <v>861</v>
      </c>
      <c r="D248" t="s" s="178">
        <v>1182</v>
      </c>
      <c r="E248" t="s" s="178">
        <v>29</v>
      </c>
      <c r="F248" t="s" s="178">
        <v>1184</v>
      </c>
      <c r="H248" t="s" s="178">
        <v>850</v>
      </c>
      <c r="I248" t="s" s="178">
        <f>IF(H248="Compliant","Yes","No")</f>
        <v>39</v>
      </c>
    </row>
    <row r="249" s="171" customFormat="1" ht="13.65" customHeight="1">
      <c r="A249" t="s" s="178">
        <v>845</v>
      </c>
      <c r="B249" t="s" s="178">
        <v>846</v>
      </c>
      <c r="C249" t="s" s="178">
        <v>861</v>
      </c>
      <c r="D249" t="s" s="178">
        <v>1182</v>
      </c>
      <c r="E249" t="s" s="178">
        <v>30</v>
      </c>
      <c r="F249" t="s" s="178">
        <v>1185</v>
      </c>
      <c r="H249" t="s" s="178">
        <v>850</v>
      </c>
      <c r="I249" t="s" s="178">
        <f>IF(H249="Compliant","Yes","No")</f>
        <v>39</v>
      </c>
    </row>
    <row r="250" s="171" customFormat="1" ht="13.65" customHeight="1">
      <c r="A250" t="s" s="178">
        <v>845</v>
      </c>
      <c r="B250" t="s" s="178">
        <v>846</v>
      </c>
      <c r="C250" t="s" s="178">
        <v>861</v>
      </c>
      <c r="D250" t="s" s="178">
        <v>1182</v>
      </c>
      <c r="E250" t="s" s="178">
        <v>31</v>
      </c>
      <c r="F250" t="s" s="178">
        <v>1185</v>
      </c>
      <c r="H250" t="s" s="178">
        <v>850</v>
      </c>
      <c r="I250" t="s" s="178">
        <f>IF(H250="Compliant","Yes","No")</f>
        <v>39</v>
      </c>
    </row>
    <row r="251" s="171" customFormat="1" ht="13.65" customHeight="1">
      <c r="A251" t="s" s="178">
        <v>845</v>
      </c>
      <c r="B251" t="s" s="178">
        <v>846</v>
      </c>
      <c r="C251" t="s" s="178">
        <v>861</v>
      </c>
      <c r="D251" t="s" s="178">
        <v>1186</v>
      </c>
      <c r="E251" t="s" s="178">
        <v>28</v>
      </c>
      <c r="F251" t="s" s="178">
        <v>1187</v>
      </c>
      <c r="H251" t="s" s="178">
        <v>850</v>
      </c>
      <c r="I251" t="s" s="178">
        <f>IF(H251="Compliant","Yes","No")</f>
        <v>39</v>
      </c>
    </row>
    <row r="252" s="171" customFormat="1" ht="13.65" customHeight="1">
      <c r="A252" t="s" s="178">
        <v>845</v>
      </c>
      <c r="B252" t="s" s="178">
        <v>846</v>
      </c>
      <c r="C252" t="s" s="178">
        <v>861</v>
      </c>
      <c r="D252" t="s" s="178">
        <v>1186</v>
      </c>
      <c r="E252" t="s" s="178">
        <v>30</v>
      </c>
      <c r="F252" t="s" s="178">
        <v>1188</v>
      </c>
      <c r="H252" t="s" s="178">
        <v>850</v>
      </c>
      <c r="I252" t="s" s="178">
        <f>IF(H252="Compliant","Yes","No")</f>
        <v>39</v>
      </c>
    </row>
    <row r="253" s="171" customFormat="1" ht="13.65" customHeight="1">
      <c r="A253" t="s" s="178">
        <v>845</v>
      </c>
      <c r="B253" t="s" s="178">
        <v>846</v>
      </c>
      <c r="C253" t="s" s="178">
        <v>861</v>
      </c>
      <c r="D253" t="s" s="178">
        <v>1186</v>
      </c>
      <c r="E253" t="s" s="178">
        <v>31</v>
      </c>
      <c r="F253" t="s" s="178">
        <v>1189</v>
      </c>
      <c r="H253" t="s" s="178">
        <v>850</v>
      </c>
      <c r="I253" t="s" s="178">
        <f>IF(H253="Compliant","Yes","No")</f>
        <v>39</v>
      </c>
    </row>
    <row r="254" s="171" customFormat="1" ht="13.65" customHeight="1">
      <c r="A254" t="s" s="178">
        <v>845</v>
      </c>
      <c r="B254" t="s" s="178">
        <v>846</v>
      </c>
      <c r="C254" t="s" s="178">
        <v>861</v>
      </c>
      <c r="D254" t="s" s="178">
        <v>1186</v>
      </c>
      <c r="E254" t="s" s="178">
        <v>29</v>
      </c>
      <c r="F254" t="s" s="178">
        <v>1190</v>
      </c>
      <c r="H254" t="s" s="178">
        <v>850</v>
      </c>
      <c r="I254" t="s" s="178">
        <f>IF(H254="Compliant","Yes","No")</f>
        <v>39</v>
      </c>
    </row>
    <row r="255" s="171" customFormat="1" ht="13.65" customHeight="1">
      <c r="A255" t="s" s="178">
        <v>845</v>
      </c>
      <c r="B255" t="s" s="178">
        <v>846</v>
      </c>
      <c r="C255" t="s" s="178">
        <v>861</v>
      </c>
      <c r="D255" t="s" s="178">
        <v>1191</v>
      </c>
      <c r="E255" t="s" s="178">
        <v>28</v>
      </c>
      <c r="F255" t="s" s="178">
        <v>1192</v>
      </c>
      <c r="H255" t="s" s="178">
        <v>850</v>
      </c>
      <c r="I255" t="s" s="178">
        <f>IF(H255="Compliant","Yes","No")</f>
        <v>39</v>
      </c>
    </row>
    <row r="256" s="171" customFormat="1" ht="13.65" customHeight="1">
      <c r="A256" t="s" s="178">
        <v>845</v>
      </c>
      <c r="B256" t="s" s="178">
        <v>846</v>
      </c>
      <c r="C256" t="s" s="178">
        <v>861</v>
      </c>
      <c r="D256" t="s" s="178">
        <v>1191</v>
      </c>
      <c r="E256" t="s" s="178">
        <v>30</v>
      </c>
      <c r="F256" t="s" s="178">
        <v>1193</v>
      </c>
      <c r="H256" t="s" s="178">
        <v>850</v>
      </c>
      <c r="I256" t="s" s="178">
        <f>IF(H256="Compliant","Yes","No")</f>
        <v>39</v>
      </c>
    </row>
    <row r="257" s="171" customFormat="1" ht="13.65" customHeight="1">
      <c r="A257" t="s" s="178">
        <v>845</v>
      </c>
      <c r="B257" t="s" s="178">
        <v>846</v>
      </c>
      <c r="C257" t="s" s="178">
        <v>861</v>
      </c>
      <c r="D257" t="s" s="178">
        <v>1191</v>
      </c>
      <c r="E257" t="s" s="178">
        <v>29</v>
      </c>
      <c r="F257" t="s" s="178">
        <v>1194</v>
      </c>
      <c r="H257" t="s" s="178">
        <v>850</v>
      </c>
      <c r="I257" t="s" s="178">
        <f>IF(H257="Compliant","Yes","No")</f>
        <v>39</v>
      </c>
    </row>
    <row r="258" s="171" customFormat="1" ht="13.65" customHeight="1">
      <c r="A258" t="s" s="178">
        <v>845</v>
      </c>
      <c r="B258" t="s" s="178">
        <v>846</v>
      </c>
      <c r="C258" t="s" s="178">
        <v>861</v>
      </c>
      <c r="D258" t="s" s="178">
        <v>1191</v>
      </c>
      <c r="E258" t="s" s="178">
        <v>31</v>
      </c>
      <c r="F258" t="s" s="178">
        <v>1195</v>
      </c>
      <c r="H258" t="s" s="178">
        <v>850</v>
      </c>
      <c r="I258" t="s" s="178">
        <f>IF(H258="Compliant","Yes","No")</f>
        <v>39</v>
      </c>
    </row>
    <row r="259" s="171" customFormat="1" ht="13.65" customHeight="1">
      <c r="A259" t="s" s="178">
        <v>845</v>
      </c>
      <c r="B259" t="s" s="178">
        <v>846</v>
      </c>
      <c r="C259" t="s" s="178">
        <v>861</v>
      </c>
      <c r="D259" t="s" s="178">
        <v>1196</v>
      </c>
      <c r="E259" t="s" s="178">
        <v>28</v>
      </c>
      <c r="F259" t="s" s="178">
        <v>1197</v>
      </c>
      <c r="H259" t="s" s="178">
        <v>850</v>
      </c>
      <c r="I259" t="s" s="178">
        <f>IF(H259="Compliant","Yes","No")</f>
        <v>39</v>
      </c>
    </row>
    <row r="260" s="171" customFormat="1" ht="13.65" customHeight="1">
      <c r="A260" t="s" s="178">
        <v>845</v>
      </c>
      <c r="B260" t="s" s="178">
        <v>846</v>
      </c>
      <c r="C260" t="s" s="178">
        <v>861</v>
      </c>
      <c r="D260" t="s" s="178">
        <v>1198</v>
      </c>
      <c r="E260" t="s" s="178">
        <v>28</v>
      </c>
      <c r="F260" t="s" s="178">
        <v>1199</v>
      </c>
      <c r="H260" t="s" s="178">
        <v>850</v>
      </c>
      <c r="I260" t="s" s="178">
        <f>IF(H260="Compliant","Yes","No")</f>
        <v>39</v>
      </c>
    </row>
    <row r="261" s="171" customFormat="1" ht="13.65" customHeight="1">
      <c r="A261" t="s" s="178">
        <v>845</v>
      </c>
      <c r="B261" t="s" s="178">
        <v>846</v>
      </c>
      <c r="C261" t="s" s="178">
        <v>861</v>
      </c>
      <c r="D261" t="s" s="178">
        <v>1200</v>
      </c>
      <c r="E261" t="s" s="178">
        <v>31</v>
      </c>
      <c r="F261" t="s" s="178">
        <v>1201</v>
      </c>
      <c r="H261" t="s" s="178">
        <v>850</v>
      </c>
      <c r="I261" t="s" s="178">
        <f>IF(H261="Compliant","Yes","No")</f>
        <v>39</v>
      </c>
    </row>
    <row r="262" s="171" customFormat="1" ht="13.65" customHeight="1">
      <c r="A262" t="s" s="178">
        <v>845</v>
      </c>
      <c r="B262" t="s" s="178">
        <v>846</v>
      </c>
      <c r="C262" t="s" s="178">
        <v>861</v>
      </c>
      <c r="D262" t="s" s="178">
        <v>1200</v>
      </c>
      <c r="E262" t="s" s="178">
        <v>30</v>
      </c>
      <c r="F262" t="s" s="178">
        <v>1202</v>
      </c>
      <c r="H262" t="s" s="178">
        <v>850</v>
      </c>
      <c r="I262" t="s" s="178">
        <f>IF(H262="Compliant","Yes","No")</f>
        <v>39</v>
      </c>
    </row>
    <row r="263" s="171" customFormat="1" ht="13.65" customHeight="1">
      <c r="A263" t="s" s="178">
        <v>845</v>
      </c>
      <c r="B263" t="s" s="178">
        <v>846</v>
      </c>
      <c r="C263" t="s" s="178">
        <v>861</v>
      </c>
      <c r="D263" t="s" s="178">
        <v>1200</v>
      </c>
      <c r="E263" t="s" s="178">
        <v>29</v>
      </c>
      <c r="F263" t="s" s="178">
        <v>1203</v>
      </c>
      <c r="H263" t="s" s="178">
        <v>850</v>
      </c>
      <c r="I263" t="s" s="178">
        <f>IF(H263="Compliant","Yes","No")</f>
        <v>39</v>
      </c>
    </row>
    <row r="264" s="171" customFormat="1" ht="13.65" customHeight="1">
      <c r="A264" t="s" s="178">
        <v>845</v>
      </c>
      <c r="B264" t="s" s="178">
        <v>846</v>
      </c>
      <c r="C264" t="s" s="178">
        <v>861</v>
      </c>
      <c r="D264" t="s" s="178">
        <v>1200</v>
      </c>
      <c r="E264" t="s" s="178">
        <v>28</v>
      </c>
      <c r="F264" t="s" s="178">
        <v>1204</v>
      </c>
      <c r="H264" t="s" s="178">
        <v>850</v>
      </c>
      <c r="I264" t="s" s="178">
        <f>IF(H264="Compliant","Yes","No")</f>
        <v>39</v>
      </c>
    </row>
    <row r="265" s="171" customFormat="1" ht="13.65" customHeight="1">
      <c r="A265" t="s" s="178">
        <v>845</v>
      </c>
      <c r="B265" t="s" s="178">
        <v>846</v>
      </c>
      <c r="C265" t="s" s="178">
        <v>861</v>
      </c>
      <c r="D265" t="s" s="178">
        <v>1205</v>
      </c>
      <c r="E265" t="s" s="178">
        <v>30</v>
      </c>
      <c r="F265" t="s" s="178">
        <v>1206</v>
      </c>
      <c r="H265" t="s" s="178">
        <v>850</v>
      </c>
      <c r="I265" t="s" s="178">
        <f>IF(H265="Compliant","Yes","No")</f>
        <v>39</v>
      </c>
    </row>
    <row r="266" s="171" customFormat="1" ht="13.65" customHeight="1">
      <c r="A266" t="s" s="178">
        <v>845</v>
      </c>
      <c r="B266" t="s" s="178">
        <v>846</v>
      </c>
      <c r="C266" t="s" s="178">
        <v>861</v>
      </c>
      <c r="D266" t="s" s="178">
        <v>1205</v>
      </c>
      <c r="E266" t="s" s="178">
        <v>31</v>
      </c>
      <c r="F266" t="s" s="178">
        <v>1207</v>
      </c>
      <c r="H266" t="s" s="178">
        <v>850</v>
      </c>
      <c r="I266" t="s" s="178">
        <f>IF(H266="Compliant","Yes","No")</f>
        <v>39</v>
      </c>
    </row>
    <row r="267" s="171" customFormat="1" ht="13.65" customHeight="1">
      <c r="A267" t="s" s="178">
        <v>845</v>
      </c>
      <c r="B267" t="s" s="178">
        <v>846</v>
      </c>
      <c r="C267" t="s" s="178">
        <v>861</v>
      </c>
      <c r="D267" t="s" s="178">
        <v>1205</v>
      </c>
      <c r="E267" t="s" s="178">
        <v>28</v>
      </c>
      <c r="F267" t="s" s="178">
        <v>1208</v>
      </c>
      <c r="H267" t="s" s="178">
        <v>850</v>
      </c>
      <c r="I267" t="s" s="178">
        <f>IF(H267="Compliant","Yes","No")</f>
        <v>39</v>
      </c>
    </row>
    <row r="268" s="171" customFormat="1" ht="13.65" customHeight="1">
      <c r="A268" t="s" s="178">
        <v>845</v>
      </c>
      <c r="B268" t="s" s="178">
        <v>846</v>
      </c>
      <c r="C268" t="s" s="178">
        <v>861</v>
      </c>
      <c r="D268" t="s" s="178">
        <v>1209</v>
      </c>
      <c r="E268" t="s" s="178">
        <v>28</v>
      </c>
      <c r="F268" t="s" s="178">
        <v>1210</v>
      </c>
      <c r="H268" t="s" s="178">
        <v>850</v>
      </c>
      <c r="I268" t="s" s="178">
        <f>IF(H268="Compliant","Yes","No")</f>
        <v>39</v>
      </c>
    </row>
    <row r="269" s="171" customFormat="1" ht="13.65" customHeight="1">
      <c r="A269" t="s" s="178">
        <v>845</v>
      </c>
      <c r="B269" t="s" s="178">
        <v>846</v>
      </c>
      <c r="C269" t="s" s="178">
        <v>861</v>
      </c>
      <c r="D269" t="s" s="178">
        <v>1211</v>
      </c>
      <c r="E269" t="s" s="178">
        <v>28</v>
      </c>
      <c r="F269" t="s" s="178">
        <v>1212</v>
      </c>
      <c r="H269" t="s" s="178">
        <v>850</v>
      </c>
      <c r="I269" t="s" s="178">
        <f>IF(H269="Compliant","Yes","No")</f>
        <v>39</v>
      </c>
    </row>
    <row r="270" s="171" customFormat="1" ht="13.65" customHeight="1">
      <c r="A270" t="s" s="178">
        <v>845</v>
      </c>
      <c r="B270" t="s" s="178">
        <v>846</v>
      </c>
      <c r="C270" t="s" s="178">
        <v>861</v>
      </c>
      <c r="D270" t="s" s="178">
        <v>1213</v>
      </c>
      <c r="E270" t="s" s="178">
        <v>28</v>
      </c>
      <c r="F270" t="s" s="178">
        <v>1214</v>
      </c>
      <c r="H270" t="s" s="178">
        <v>850</v>
      </c>
      <c r="I270" t="s" s="178">
        <f>IF(H270="Compliant","Yes","No")</f>
        <v>39</v>
      </c>
    </row>
    <row r="271" s="171" customFormat="1" ht="13.65" customHeight="1">
      <c r="A271" t="s" s="178">
        <v>845</v>
      </c>
      <c r="B271" t="s" s="178">
        <v>846</v>
      </c>
      <c r="C271" t="s" s="178">
        <v>861</v>
      </c>
      <c r="D271" t="s" s="178">
        <v>1213</v>
      </c>
      <c r="E271" t="s" s="178">
        <v>31</v>
      </c>
      <c r="F271" t="s" s="178">
        <v>1215</v>
      </c>
      <c r="H271" t="s" s="178">
        <v>850</v>
      </c>
      <c r="I271" t="s" s="178">
        <f>IF(H271="Compliant","Yes","No")</f>
        <v>39</v>
      </c>
    </row>
    <row r="272" s="171" customFormat="1" ht="13.65" customHeight="1">
      <c r="A272" t="s" s="178">
        <v>845</v>
      </c>
      <c r="B272" t="s" s="178">
        <v>846</v>
      </c>
      <c r="C272" t="s" s="178">
        <v>861</v>
      </c>
      <c r="D272" t="s" s="178">
        <v>1213</v>
      </c>
      <c r="E272" t="s" s="178">
        <v>29</v>
      </c>
      <c r="F272" t="s" s="178">
        <v>1216</v>
      </c>
      <c r="H272" t="s" s="178">
        <v>850</v>
      </c>
      <c r="I272" t="s" s="178">
        <f>IF(H272="Compliant","Yes","No")</f>
        <v>39</v>
      </c>
    </row>
    <row r="273" s="171" customFormat="1" ht="13.65" customHeight="1">
      <c r="A273" t="s" s="178">
        <v>845</v>
      </c>
      <c r="B273" t="s" s="178">
        <v>846</v>
      </c>
      <c r="C273" t="s" s="178">
        <v>861</v>
      </c>
      <c r="D273" t="s" s="178">
        <v>1217</v>
      </c>
      <c r="E273" t="s" s="178">
        <v>29</v>
      </c>
      <c r="F273" t="s" s="178">
        <v>1218</v>
      </c>
      <c r="H273" t="s" s="178">
        <v>850</v>
      </c>
      <c r="I273" t="s" s="178">
        <f>IF(H273="Compliant","Yes","No")</f>
        <v>39</v>
      </c>
    </row>
    <row r="274" s="171" customFormat="1" ht="13.65" customHeight="1">
      <c r="A274" t="s" s="178">
        <v>845</v>
      </c>
      <c r="B274" t="s" s="178">
        <v>846</v>
      </c>
      <c r="C274" t="s" s="178">
        <v>861</v>
      </c>
      <c r="D274" t="s" s="178">
        <v>1217</v>
      </c>
      <c r="E274" t="s" s="178">
        <v>28</v>
      </c>
      <c r="F274" t="s" s="178">
        <v>1219</v>
      </c>
      <c r="H274" t="s" s="178">
        <v>850</v>
      </c>
      <c r="I274" t="s" s="178">
        <f>IF(H274="Compliant","Yes","No")</f>
        <v>39</v>
      </c>
    </row>
    <row r="275" s="171" customFormat="1" ht="13.65" customHeight="1">
      <c r="A275" t="s" s="178">
        <v>845</v>
      </c>
      <c r="B275" t="s" s="178">
        <v>846</v>
      </c>
      <c r="C275" t="s" s="178">
        <v>861</v>
      </c>
      <c r="D275" t="s" s="178">
        <v>1217</v>
      </c>
      <c r="E275" t="s" s="178">
        <v>31</v>
      </c>
      <c r="F275" t="s" s="178">
        <v>1220</v>
      </c>
      <c r="H275" t="s" s="178">
        <v>850</v>
      </c>
      <c r="I275" t="s" s="178">
        <f>IF(H275="Compliant","Yes","No")</f>
        <v>39</v>
      </c>
    </row>
    <row r="276" s="171" customFormat="1" ht="13.65" customHeight="1">
      <c r="A276" t="s" s="178">
        <v>845</v>
      </c>
      <c r="B276" t="s" s="178">
        <v>846</v>
      </c>
      <c r="C276" t="s" s="178">
        <v>861</v>
      </c>
      <c r="D276" t="s" s="178">
        <v>1221</v>
      </c>
      <c r="E276" t="s" s="178">
        <v>28</v>
      </c>
      <c r="F276" t="s" s="178">
        <v>1222</v>
      </c>
      <c r="H276" t="s" s="178">
        <v>885</v>
      </c>
      <c r="I276" t="s" s="178">
        <f>IF(H276="Compliant","Yes","No")</f>
        <v>37</v>
      </c>
    </row>
    <row r="277" s="171" customFormat="1" ht="13.65" customHeight="1">
      <c r="A277" t="s" s="178">
        <v>845</v>
      </c>
      <c r="B277" t="s" s="178">
        <v>846</v>
      </c>
      <c r="C277" t="s" s="178">
        <v>861</v>
      </c>
      <c r="D277" t="s" s="178">
        <v>1221</v>
      </c>
      <c r="E277" t="s" s="178">
        <v>31</v>
      </c>
      <c r="F277" t="s" s="178">
        <v>1223</v>
      </c>
      <c r="H277" t="s" s="178">
        <v>850</v>
      </c>
      <c r="I277" t="s" s="178">
        <f>IF(H277="Compliant","Yes","No")</f>
        <v>39</v>
      </c>
    </row>
    <row r="278" s="171" customFormat="1" ht="13.65" customHeight="1">
      <c r="A278" t="s" s="178">
        <v>845</v>
      </c>
      <c r="B278" t="s" s="178">
        <v>846</v>
      </c>
      <c r="C278" t="s" s="178">
        <v>861</v>
      </c>
      <c r="D278" t="s" s="178">
        <v>1221</v>
      </c>
      <c r="E278" t="s" s="178">
        <v>29</v>
      </c>
      <c r="F278" t="s" s="178">
        <v>1224</v>
      </c>
      <c r="H278" t="s" s="178">
        <v>850</v>
      </c>
      <c r="I278" t="s" s="178">
        <f>IF(H278="Compliant","Yes","No")</f>
        <v>39</v>
      </c>
    </row>
    <row r="279" s="171" customFormat="1" ht="13.65" customHeight="1">
      <c r="A279" t="s" s="178">
        <v>845</v>
      </c>
      <c r="B279" t="s" s="178">
        <v>846</v>
      </c>
      <c r="C279" t="s" s="178">
        <v>861</v>
      </c>
      <c r="D279" t="s" s="178">
        <v>1225</v>
      </c>
      <c r="E279" t="s" s="178">
        <v>28</v>
      </c>
      <c r="F279" t="s" s="178">
        <v>1226</v>
      </c>
      <c r="H279" t="s" s="178">
        <v>850</v>
      </c>
      <c r="I279" t="s" s="178">
        <f>IF(H279="Compliant","Yes","No")</f>
        <v>39</v>
      </c>
    </row>
    <row r="280" s="171" customFormat="1" ht="13.65" customHeight="1">
      <c r="A280" t="s" s="178">
        <v>845</v>
      </c>
      <c r="B280" t="s" s="178">
        <v>846</v>
      </c>
      <c r="C280" t="s" s="178">
        <v>861</v>
      </c>
      <c r="D280" t="s" s="178">
        <v>1227</v>
      </c>
      <c r="E280" t="s" s="178">
        <v>28</v>
      </c>
      <c r="F280" t="s" s="178">
        <v>1228</v>
      </c>
      <c r="H280" t="s" s="178">
        <v>885</v>
      </c>
      <c r="I280" t="s" s="178">
        <f>IF(H280="Compliant","Yes","No")</f>
        <v>37</v>
      </c>
    </row>
    <row r="281" s="171" customFormat="1" ht="13.65" customHeight="1">
      <c r="A281" t="s" s="178">
        <v>845</v>
      </c>
      <c r="B281" t="s" s="178">
        <v>846</v>
      </c>
      <c r="C281" t="s" s="178">
        <v>861</v>
      </c>
      <c r="D281" t="s" s="178">
        <v>1229</v>
      </c>
      <c r="E281" t="s" s="178">
        <v>31</v>
      </c>
      <c r="F281" t="s" s="178">
        <v>1230</v>
      </c>
      <c r="H281" t="s" s="178">
        <v>850</v>
      </c>
      <c r="I281" t="s" s="178">
        <f>IF(H281="Compliant","Yes","No")</f>
        <v>39</v>
      </c>
    </row>
    <row r="282" s="171" customFormat="1" ht="13.65" customHeight="1">
      <c r="A282" t="s" s="178">
        <v>845</v>
      </c>
      <c r="B282" t="s" s="178">
        <v>846</v>
      </c>
      <c r="C282" t="s" s="178">
        <v>861</v>
      </c>
      <c r="D282" t="s" s="178">
        <v>1229</v>
      </c>
      <c r="E282" t="s" s="178">
        <v>29</v>
      </c>
      <c r="F282" t="s" s="178">
        <v>1230</v>
      </c>
      <c r="H282" t="s" s="178">
        <v>850</v>
      </c>
      <c r="I282" t="s" s="178">
        <f>IF(H282="Compliant","Yes","No")</f>
        <v>39</v>
      </c>
    </row>
    <row r="283" s="171" customFormat="1" ht="13.65" customHeight="1">
      <c r="A283" t="s" s="178">
        <v>845</v>
      </c>
      <c r="B283" t="s" s="178">
        <v>846</v>
      </c>
      <c r="C283" t="s" s="178">
        <v>861</v>
      </c>
      <c r="D283" t="s" s="178">
        <v>1229</v>
      </c>
      <c r="E283" t="s" s="178">
        <v>28</v>
      </c>
      <c r="F283" t="s" s="178">
        <v>1231</v>
      </c>
      <c r="H283" t="s" s="178">
        <v>850</v>
      </c>
      <c r="I283" t="s" s="178">
        <f>IF(H283="Compliant","Yes","No")</f>
        <v>39</v>
      </c>
    </row>
    <row r="284" s="171" customFormat="1" ht="13.65" customHeight="1">
      <c r="A284" t="s" s="178">
        <v>845</v>
      </c>
      <c r="B284" t="s" s="178">
        <v>846</v>
      </c>
      <c r="C284" t="s" s="178">
        <v>861</v>
      </c>
      <c r="D284" t="s" s="178">
        <v>1229</v>
      </c>
      <c r="E284" t="s" s="178">
        <v>30</v>
      </c>
      <c r="F284" t="s" s="178">
        <v>1232</v>
      </c>
      <c r="H284" t="s" s="178">
        <v>850</v>
      </c>
      <c r="I284" t="s" s="178">
        <f>IF(H284="Compliant","Yes","No")</f>
        <v>39</v>
      </c>
    </row>
    <row r="285" s="171" customFormat="1" ht="13.65" customHeight="1">
      <c r="A285" t="s" s="178">
        <v>845</v>
      </c>
      <c r="B285" t="s" s="178">
        <v>846</v>
      </c>
      <c r="C285" t="s" s="178">
        <v>861</v>
      </c>
      <c r="D285" t="s" s="178">
        <v>1233</v>
      </c>
      <c r="E285" t="s" s="178">
        <v>29</v>
      </c>
      <c r="F285" t="s" s="178">
        <v>1234</v>
      </c>
      <c r="H285" t="s" s="178">
        <v>850</v>
      </c>
      <c r="I285" t="s" s="178">
        <f>IF(H285="Compliant","Yes","No")</f>
        <v>39</v>
      </c>
    </row>
    <row r="286" s="171" customFormat="1" ht="13.65" customHeight="1">
      <c r="A286" t="s" s="178">
        <v>845</v>
      </c>
      <c r="B286" t="s" s="178">
        <v>846</v>
      </c>
      <c r="C286" t="s" s="178">
        <v>861</v>
      </c>
      <c r="D286" t="s" s="178">
        <v>1233</v>
      </c>
      <c r="E286" t="s" s="178">
        <v>28</v>
      </c>
      <c r="F286" t="s" s="178">
        <v>1235</v>
      </c>
      <c r="H286" t="s" s="178">
        <v>885</v>
      </c>
      <c r="I286" t="s" s="178">
        <f>IF(H286="Compliant","Yes","No")</f>
        <v>37</v>
      </c>
    </row>
    <row r="287" s="171" customFormat="1" ht="13.65" customHeight="1">
      <c r="A287" t="s" s="178">
        <v>845</v>
      </c>
      <c r="B287" t="s" s="178">
        <v>846</v>
      </c>
      <c r="C287" t="s" s="178">
        <v>861</v>
      </c>
      <c r="D287" t="s" s="178">
        <v>1236</v>
      </c>
      <c r="E287" t="s" s="178">
        <v>31</v>
      </c>
      <c r="F287" t="s" s="178">
        <v>1237</v>
      </c>
      <c r="H287" t="s" s="178">
        <v>850</v>
      </c>
      <c r="I287" t="s" s="178">
        <f>IF(H287="Compliant","Yes","No")</f>
        <v>39</v>
      </c>
    </row>
    <row r="288" s="171" customFormat="1" ht="13.65" customHeight="1">
      <c r="A288" t="s" s="178">
        <v>845</v>
      </c>
      <c r="B288" t="s" s="178">
        <v>846</v>
      </c>
      <c r="C288" t="s" s="178">
        <v>861</v>
      </c>
      <c r="D288" t="s" s="178">
        <v>1236</v>
      </c>
      <c r="E288" t="s" s="178">
        <v>28</v>
      </c>
      <c r="F288" t="s" s="178">
        <v>1238</v>
      </c>
      <c r="H288" t="s" s="178">
        <v>850</v>
      </c>
      <c r="I288" t="s" s="178">
        <f>IF(H288="Compliant","Yes","No")</f>
        <v>39</v>
      </c>
    </row>
    <row r="289" s="171" customFormat="1" ht="13.65" customHeight="1">
      <c r="A289" t="s" s="178">
        <v>845</v>
      </c>
      <c r="B289" t="s" s="178">
        <v>846</v>
      </c>
      <c r="C289" t="s" s="178">
        <v>861</v>
      </c>
      <c r="D289" t="s" s="178">
        <v>1236</v>
      </c>
      <c r="E289" t="s" s="178">
        <v>29</v>
      </c>
      <c r="F289" t="s" s="178">
        <v>1239</v>
      </c>
      <c r="H289" t="s" s="178">
        <v>850</v>
      </c>
      <c r="I289" t="s" s="178">
        <f>IF(H289="Compliant","Yes","No")</f>
        <v>39</v>
      </c>
    </row>
    <row r="290" s="171" customFormat="1" ht="13.65" customHeight="1">
      <c r="A290" t="s" s="178">
        <v>845</v>
      </c>
      <c r="B290" t="s" s="178">
        <v>846</v>
      </c>
      <c r="C290" t="s" s="178">
        <v>861</v>
      </c>
      <c r="D290" t="s" s="178">
        <v>1240</v>
      </c>
      <c r="E290" t="s" s="178">
        <v>31</v>
      </c>
      <c r="F290" t="s" s="178">
        <v>1241</v>
      </c>
      <c r="H290" t="s" s="178">
        <v>850</v>
      </c>
      <c r="I290" t="s" s="178">
        <f>IF(H290="Compliant","Yes","No")</f>
        <v>39</v>
      </c>
    </row>
    <row r="291" s="171" customFormat="1" ht="13.65" customHeight="1">
      <c r="A291" t="s" s="178">
        <v>845</v>
      </c>
      <c r="B291" t="s" s="178">
        <v>846</v>
      </c>
      <c r="C291" t="s" s="178">
        <v>861</v>
      </c>
      <c r="D291" t="s" s="178">
        <v>1240</v>
      </c>
      <c r="E291" t="s" s="178">
        <v>28</v>
      </c>
      <c r="F291" t="s" s="178">
        <v>1242</v>
      </c>
      <c r="H291" t="s" s="178">
        <v>850</v>
      </c>
      <c r="I291" t="s" s="178">
        <f>IF(H291="Compliant","Yes","No")</f>
        <v>39</v>
      </c>
    </row>
    <row r="292" s="171" customFormat="1" ht="13.65" customHeight="1">
      <c r="A292" t="s" s="178">
        <v>845</v>
      </c>
      <c r="B292" t="s" s="178">
        <v>846</v>
      </c>
      <c r="C292" t="s" s="178">
        <v>861</v>
      </c>
      <c r="D292" t="s" s="178">
        <v>1243</v>
      </c>
      <c r="E292" t="s" s="178">
        <v>29</v>
      </c>
      <c r="F292" t="s" s="178">
        <v>1244</v>
      </c>
      <c r="H292" t="s" s="178">
        <v>882</v>
      </c>
      <c r="I292" t="s" s="178">
        <f>IF(H292="Compliant","Yes","No")</f>
        <v>37</v>
      </c>
    </row>
    <row r="293" s="171" customFormat="1" ht="13.65" customHeight="1">
      <c r="A293" t="s" s="178">
        <v>845</v>
      </c>
      <c r="B293" t="s" s="178">
        <v>846</v>
      </c>
      <c r="C293" t="s" s="178">
        <v>861</v>
      </c>
      <c r="D293" t="s" s="178">
        <v>1243</v>
      </c>
      <c r="E293" t="s" s="178">
        <v>28</v>
      </c>
      <c r="F293" t="s" s="178">
        <v>1245</v>
      </c>
      <c r="H293" t="s" s="178">
        <v>882</v>
      </c>
      <c r="I293" t="s" s="178">
        <f>IF(H293="Compliant","Yes","No")</f>
        <v>37</v>
      </c>
    </row>
    <row r="294" s="171" customFormat="1" ht="13.65" customHeight="1">
      <c r="A294" t="s" s="178">
        <v>845</v>
      </c>
      <c r="B294" t="s" s="178">
        <v>846</v>
      </c>
      <c r="C294" t="s" s="178">
        <v>861</v>
      </c>
      <c r="D294" t="s" s="178">
        <v>1243</v>
      </c>
      <c r="E294" t="s" s="178">
        <v>31</v>
      </c>
      <c r="F294" t="s" s="178">
        <v>1246</v>
      </c>
      <c r="H294" t="s" s="178">
        <v>882</v>
      </c>
      <c r="I294" t="s" s="178">
        <f>IF(H294="Compliant","Yes","No")</f>
        <v>37</v>
      </c>
    </row>
    <row r="295" s="171" customFormat="1" ht="13.65" customHeight="1">
      <c r="A295" t="s" s="178">
        <v>845</v>
      </c>
      <c r="B295" t="s" s="178">
        <v>846</v>
      </c>
      <c r="C295" t="s" s="178">
        <v>861</v>
      </c>
      <c r="D295" t="s" s="178">
        <v>1243</v>
      </c>
      <c r="E295" t="s" s="178">
        <v>30</v>
      </c>
      <c r="F295" t="s" s="178">
        <v>1247</v>
      </c>
      <c r="H295" t="s" s="178">
        <v>850</v>
      </c>
      <c r="I295" t="s" s="178">
        <f>IF(H295="Compliant","Yes","No")</f>
        <v>39</v>
      </c>
    </row>
    <row r="296" s="171" customFormat="1" ht="13.65" customHeight="1">
      <c r="A296" t="s" s="178">
        <v>845</v>
      </c>
      <c r="B296" t="s" s="178">
        <v>846</v>
      </c>
      <c r="C296" t="s" s="178">
        <v>861</v>
      </c>
      <c r="D296" t="s" s="178">
        <v>1248</v>
      </c>
      <c r="E296" t="s" s="178">
        <v>31</v>
      </c>
      <c r="F296" t="s" s="178">
        <v>1249</v>
      </c>
      <c r="H296" t="s" s="178">
        <v>850</v>
      </c>
      <c r="I296" t="s" s="178">
        <f>IF(H296="Compliant","Yes","No")</f>
        <v>39</v>
      </c>
    </row>
    <row r="297" s="171" customFormat="1" ht="13.65" customHeight="1">
      <c r="A297" t="s" s="178">
        <v>845</v>
      </c>
      <c r="B297" t="s" s="178">
        <v>846</v>
      </c>
      <c r="C297" t="s" s="178">
        <v>861</v>
      </c>
      <c r="D297" t="s" s="178">
        <v>1248</v>
      </c>
      <c r="E297" t="s" s="178">
        <v>28</v>
      </c>
      <c r="F297" t="s" s="178">
        <v>1250</v>
      </c>
      <c r="H297" t="s" s="178">
        <v>885</v>
      </c>
      <c r="I297" t="s" s="178">
        <f>IF(H297="Compliant","Yes","No")</f>
        <v>37</v>
      </c>
    </row>
    <row r="298" s="171" customFormat="1" ht="13.65" customHeight="1">
      <c r="A298" t="s" s="178">
        <v>845</v>
      </c>
      <c r="B298" t="s" s="178">
        <v>846</v>
      </c>
      <c r="C298" t="s" s="178">
        <v>861</v>
      </c>
      <c r="D298" t="s" s="178">
        <v>1251</v>
      </c>
      <c r="E298" t="s" s="178">
        <v>28</v>
      </c>
      <c r="F298" t="s" s="178">
        <v>1252</v>
      </c>
      <c r="H298" t="s" s="178">
        <v>850</v>
      </c>
      <c r="I298" t="s" s="178">
        <f>IF(H298="Compliant","Yes","No")</f>
        <v>39</v>
      </c>
    </row>
    <row r="299" s="171" customFormat="1" ht="13.65" customHeight="1">
      <c r="A299" t="s" s="178">
        <v>845</v>
      </c>
      <c r="B299" t="s" s="178">
        <v>846</v>
      </c>
      <c r="C299" t="s" s="178">
        <v>861</v>
      </c>
      <c r="D299" t="s" s="178">
        <v>1251</v>
      </c>
      <c r="E299" t="s" s="178">
        <v>29</v>
      </c>
      <c r="F299" t="s" s="178">
        <v>1253</v>
      </c>
      <c r="H299" t="s" s="178">
        <v>850</v>
      </c>
      <c r="I299" t="s" s="178">
        <f>IF(H299="Compliant","Yes","No")</f>
        <v>39</v>
      </c>
    </row>
    <row r="300" s="171" customFormat="1" ht="13.65" customHeight="1">
      <c r="A300" t="s" s="178">
        <v>845</v>
      </c>
      <c r="B300" t="s" s="178">
        <v>846</v>
      </c>
      <c r="C300" t="s" s="178">
        <v>861</v>
      </c>
      <c r="D300" t="s" s="178">
        <v>1254</v>
      </c>
      <c r="E300" t="s" s="178">
        <v>28</v>
      </c>
      <c r="F300" t="s" s="178">
        <v>1255</v>
      </c>
      <c r="H300" t="s" s="178">
        <v>885</v>
      </c>
      <c r="I300" t="s" s="178">
        <f>IF(H300="Compliant","Yes","No")</f>
        <v>37</v>
      </c>
    </row>
    <row r="301" s="171" customFormat="1" ht="13.65" customHeight="1">
      <c r="A301" t="s" s="178">
        <v>845</v>
      </c>
      <c r="B301" t="s" s="178">
        <v>846</v>
      </c>
      <c r="C301" t="s" s="178">
        <v>861</v>
      </c>
      <c r="D301" t="s" s="178">
        <v>1254</v>
      </c>
      <c r="E301" t="s" s="178">
        <v>29</v>
      </c>
      <c r="F301" t="s" s="178">
        <v>1256</v>
      </c>
      <c r="H301" t="s" s="178">
        <v>850</v>
      </c>
      <c r="I301" t="s" s="178">
        <f>IF(H301="Compliant","Yes","No")</f>
        <v>39</v>
      </c>
    </row>
    <row r="302" s="171" customFormat="1" ht="13.65" customHeight="1">
      <c r="A302" t="s" s="178">
        <v>845</v>
      </c>
      <c r="B302" t="s" s="178">
        <v>846</v>
      </c>
      <c r="C302" t="s" s="178">
        <v>861</v>
      </c>
      <c r="D302" t="s" s="178">
        <v>1257</v>
      </c>
      <c r="E302" t="s" s="178">
        <v>28</v>
      </c>
      <c r="F302" t="s" s="178">
        <v>1258</v>
      </c>
      <c r="H302" t="s" s="178">
        <v>885</v>
      </c>
      <c r="I302" t="s" s="178">
        <f>IF(H302="Compliant","Yes","No")</f>
        <v>37</v>
      </c>
    </row>
    <row r="303" s="171" customFormat="1" ht="13.65" customHeight="1">
      <c r="A303" t="s" s="178">
        <v>845</v>
      </c>
      <c r="B303" t="s" s="178">
        <v>846</v>
      </c>
      <c r="C303" t="s" s="178">
        <v>861</v>
      </c>
      <c r="D303" t="s" s="178">
        <v>1259</v>
      </c>
      <c r="E303" t="s" s="178">
        <v>31</v>
      </c>
      <c r="F303" t="s" s="178">
        <v>1260</v>
      </c>
      <c r="H303" t="s" s="178">
        <v>850</v>
      </c>
      <c r="I303" t="s" s="178">
        <f>IF(H303="Compliant","Yes","No")</f>
        <v>39</v>
      </c>
    </row>
    <row r="304" s="171" customFormat="1" ht="13.65" customHeight="1">
      <c r="A304" t="s" s="178">
        <v>845</v>
      </c>
      <c r="B304" t="s" s="178">
        <v>846</v>
      </c>
      <c r="C304" t="s" s="178">
        <v>861</v>
      </c>
      <c r="D304" t="s" s="178">
        <v>1259</v>
      </c>
      <c r="E304" t="s" s="178">
        <v>30</v>
      </c>
      <c r="F304" t="s" s="178">
        <v>1261</v>
      </c>
      <c r="H304" t="s" s="178">
        <v>850</v>
      </c>
      <c r="I304" t="s" s="178">
        <f>IF(H304="Compliant","Yes","No")</f>
        <v>39</v>
      </c>
    </row>
    <row r="305" s="171" customFormat="1" ht="13.65" customHeight="1">
      <c r="A305" t="s" s="178">
        <v>845</v>
      </c>
      <c r="B305" t="s" s="178">
        <v>846</v>
      </c>
      <c r="C305" t="s" s="178">
        <v>861</v>
      </c>
      <c r="D305" t="s" s="178">
        <v>1259</v>
      </c>
      <c r="E305" t="s" s="178">
        <v>28</v>
      </c>
      <c r="F305" t="s" s="178">
        <v>1262</v>
      </c>
      <c r="H305" t="s" s="178">
        <v>850</v>
      </c>
      <c r="I305" t="s" s="178">
        <f>IF(H305="Compliant","Yes","No")</f>
        <v>39</v>
      </c>
    </row>
    <row r="306" s="171" customFormat="1" ht="13.65" customHeight="1">
      <c r="A306" t="s" s="178">
        <v>845</v>
      </c>
      <c r="B306" t="s" s="178">
        <v>846</v>
      </c>
      <c r="C306" t="s" s="178">
        <v>861</v>
      </c>
      <c r="D306" t="s" s="178">
        <v>1259</v>
      </c>
      <c r="E306" t="s" s="178">
        <v>29</v>
      </c>
      <c r="F306" t="s" s="178">
        <v>1262</v>
      </c>
      <c r="H306" t="s" s="178">
        <v>850</v>
      </c>
      <c r="I306" t="s" s="178">
        <f>IF(H306="Compliant","Yes","No")</f>
        <v>39</v>
      </c>
    </row>
    <row r="307" s="171" customFormat="1" ht="13.65" customHeight="1">
      <c r="A307" t="s" s="178">
        <v>845</v>
      </c>
      <c r="B307" t="s" s="178">
        <v>846</v>
      </c>
      <c r="C307" t="s" s="178">
        <v>861</v>
      </c>
      <c r="D307" t="s" s="178">
        <v>1263</v>
      </c>
      <c r="E307" t="s" s="178">
        <v>28</v>
      </c>
      <c r="F307" t="s" s="178">
        <v>1264</v>
      </c>
      <c r="H307" t="s" s="178">
        <v>850</v>
      </c>
      <c r="I307" t="s" s="178">
        <f>IF(H307="Compliant","Yes","No")</f>
        <v>39</v>
      </c>
    </row>
    <row r="308" s="171" customFormat="1" ht="13.65" customHeight="1">
      <c r="A308" t="s" s="178">
        <v>845</v>
      </c>
      <c r="B308" t="s" s="178">
        <v>846</v>
      </c>
      <c r="C308" t="s" s="178">
        <v>861</v>
      </c>
      <c r="D308" t="s" s="178">
        <v>1263</v>
      </c>
      <c r="E308" t="s" s="178">
        <v>30</v>
      </c>
      <c r="F308" t="s" s="178">
        <v>1265</v>
      </c>
      <c r="H308" t="s" s="178">
        <v>850</v>
      </c>
      <c r="I308" t="s" s="178">
        <f>IF(H308="Compliant","Yes","No")</f>
        <v>39</v>
      </c>
    </row>
    <row r="309" s="171" customFormat="1" ht="13.65" customHeight="1">
      <c r="A309" t="s" s="178">
        <v>845</v>
      </c>
      <c r="B309" t="s" s="178">
        <v>846</v>
      </c>
      <c r="C309" t="s" s="178">
        <v>861</v>
      </c>
      <c r="D309" t="s" s="178">
        <v>1263</v>
      </c>
      <c r="E309" t="s" s="178">
        <v>31</v>
      </c>
      <c r="F309" t="s" s="178">
        <v>1266</v>
      </c>
      <c r="H309" t="s" s="178">
        <v>850</v>
      </c>
      <c r="I309" t="s" s="178">
        <f>IF(H309="Compliant","Yes","No")</f>
        <v>39</v>
      </c>
    </row>
    <row r="310" s="171" customFormat="1" ht="13.65" customHeight="1">
      <c r="A310" t="s" s="178">
        <v>845</v>
      </c>
      <c r="B310" t="s" s="178">
        <v>846</v>
      </c>
      <c r="C310" t="s" s="178">
        <v>861</v>
      </c>
      <c r="D310" t="s" s="178">
        <v>1263</v>
      </c>
      <c r="E310" t="s" s="178">
        <v>29</v>
      </c>
      <c r="F310" t="s" s="178">
        <v>1267</v>
      </c>
      <c r="H310" t="s" s="178">
        <v>850</v>
      </c>
      <c r="I310" t="s" s="178">
        <f>IF(H310="Compliant","Yes","No")</f>
        <v>39</v>
      </c>
    </row>
    <row r="311" s="171" customFormat="1" ht="13.65" customHeight="1">
      <c r="A311" t="s" s="178">
        <v>845</v>
      </c>
      <c r="B311" t="s" s="178">
        <v>846</v>
      </c>
      <c r="C311" t="s" s="178">
        <v>861</v>
      </c>
      <c r="D311" t="s" s="178">
        <v>1268</v>
      </c>
      <c r="E311" t="s" s="178">
        <v>28</v>
      </c>
      <c r="F311" t="s" s="178">
        <v>1269</v>
      </c>
      <c r="H311" t="s" s="178">
        <v>850</v>
      </c>
      <c r="I311" t="s" s="178">
        <f>IF(H311="Compliant","Yes","No")</f>
        <v>39</v>
      </c>
    </row>
    <row r="312" s="171" customFormat="1" ht="13.65" customHeight="1">
      <c r="A312" t="s" s="178">
        <v>845</v>
      </c>
      <c r="B312" t="s" s="178">
        <v>846</v>
      </c>
      <c r="C312" t="s" s="178">
        <v>861</v>
      </c>
      <c r="D312" t="s" s="178">
        <v>1268</v>
      </c>
      <c r="E312" t="s" s="178">
        <v>30</v>
      </c>
      <c r="F312" t="s" s="178">
        <v>1270</v>
      </c>
      <c r="H312" t="s" s="178">
        <v>850</v>
      </c>
      <c r="I312" t="s" s="178">
        <f>IF(H312="Compliant","Yes","No")</f>
        <v>39</v>
      </c>
    </row>
    <row r="313" s="171" customFormat="1" ht="13.65" customHeight="1">
      <c r="A313" t="s" s="178">
        <v>845</v>
      </c>
      <c r="B313" t="s" s="178">
        <v>846</v>
      </c>
      <c r="C313" t="s" s="178">
        <v>861</v>
      </c>
      <c r="D313" t="s" s="178">
        <v>1268</v>
      </c>
      <c r="E313" t="s" s="178">
        <v>29</v>
      </c>
      <c r="F313" t="s" s="178">
        <v>1271</v>
      </c>
      <c r="H313" t="s" s="178">
        <v>850</v>
      </c>
      <c r="I313" t="s" s="178">
        <f>IF(H313="Compliant","Yes","No")</f>
        <v>39</v>
      </c>
    </row>
    <row r="314" s="171" customFormat="1" ht="13.65" customHeight="1">
      <c r="A314" t="s" s="178">
        <v>845</v>
      </c>
      <c r="B314" t="s" s="178">
        <v>846</v>
      </c>
      <c r="C314" t="s" s="178">
        <v>861</v>
      </c>
      <c r="D314" t="s" s="178">
        <v>1268</v>
      </c>
      <c r="E314" t="s" s="178">
        <v>31</v>
      </c>
      <c r="F314" t="s" s="178">
        <v>1272</v>
      </c>
      <c r="H314" t="s" s="178">
        <v>850</v>
      </c>
      <c r="I314" t="s" s="178">
        <f>IF(H314="Compliant","Yes","No")</f>
        <v>39</v>
      </c>
    </row>
    <row r="315" s="171" customFormat="1" ht="13.65" customHeight="1">
      <c r="A315" t="s" s="178">
        <v>845</v>
      </c>
      <c r="B315" t="s" s="178">
        <v>846</v>
      </c>
      <c r="C315" t="s" s="178">
        <v>861</v>
      </c>
      <c r="D315" t="s" s="178">
        <v>1273</v>
      </c>
      <c r="E315" t="s" s="178">
        <v>30</v>
      </c>
      <c r="F315" t="s" s="178">
        <v>1274</v>
      </c>
      <c r="H315" t="s" s="178">
        <v>850</v>
      </c>
      <c r="I315" t="s" s="178">
        <f>IF(H315="Compliant","Yes","No")</f>
        <v>39</v>
      </c>
    </row>
    <row r="316" s="171" customFormat="1" ht="13.65" customHeight="1">
      <c r="A316" t="s" s="178">
        <v>845</v>
      </c>
      <c r="B316" t="s" s="178">
        <v>846</v>
      </c>
      <c r="C316" t="s" s="178">
        <v>861</v>
      </c>
      <c r="D316" t="s" s="178">
        <v>1273</v>
      </c>
      <c r="E316" t="s" s="178">
        <v>31</v>
      </c>
      <c r="F316" t="s" s="178">
        <v>1275</v>
      </c>
      <c r="H316" t="s" s="178">
        <v>850</v>
      </c>
      <c r="I316" t="s" s="178">
        <f>IF(H316="Compliant","Yes","No")</f>
        <v>39</v>
      </c>
    </row>
    <row r="317" s="171" customFormat="1" ht="13.65" customHeight="1">
      <c r="A317" t="s" s="178">
        <v>845</v>
      </c>
      <c r="B317" t="s" s="178">
        <v>846</v>
      </c>
      <c r="C317" t="s" s="178">
        <v>861</v>
      </c>
      <c r="D317" t="s" s="178">
        <v>1273</v>
      </c>
      <c r="E317" t="s" s="178">
        <v>28</v>
      </c>
      <c r="F317" t="s" s="178">
        <v>1275</v>
      </c>
      <c r="H317" t="s" s="178">
        <v>850</v>
      </c>
      <c r="I317" t="s" s="178">
        <f>IF(H317="Compliant","Yes","No")</f>
        <v>39</v>
      </c>
    </row>
    <row r="318" s="171" customFormat="1" ht="13.65" customHeight="1">
      <c r="A318" t="s" s="178">
        <v>845</v>
      </c>
      <c r="B318" t="s" s="178">
        <v>846</v>
      </c>
      <c r="C318" t="s" s="178">
        <v>861</v>
      </c>
      <c r="D318" t="s" s="178">
        <v>1276</v>
      </c>
      <c r="E318" t="s" s="178">
        <v>28</v>
      </c>
      <c r="F318" t="s" s="178">
        <v>1277</v>
      </c>
      <c r="H318" t="s" s="178">
        <v>850</v>
      </c>
      <c r="I318" t="s" s="178">
        <f>IF(H318="Compliant","Yes","No")</f>
        <v>39</v>
      </c>
    </row>
    <row r="319" s="171" customFormat="1" ht="13.65" customHeight="1">
      <c r="A319" t="s" s="178">
        <v>845</v>
      </c>
      <c r="B319" t="s" s="178">
        <v>846</v>
      </c>
      <c r="C319" t="s" s="178">
        <v>861</v>
      </c>
      <c r="D319" t="s" s="178">
        <v>1276</v>
      </c>
      <c r="E319" t="s" s="178">
        <v>29</v>
      </c>
      <c r="F319" t="s" s="178">
        <v>1278</v>
      </c>
      <c r="H319" t="s" s="178">
        <v>850</v>
      </c>
      <c r="I319" t="s" s="178">
        <f>IF(H319="Compliant","Yes","No")</f>
        <v>39</v>
      </c>
    </row>
    <row r="320" s="171" customFormat="1" ht="13.65" customHeight="1">
      <c r="A320" t="s" s="178">
        <v>845</v>
      </c>
      <c r="B320" t="s" s="178">
        <v>846</v>
      </c>
      <c r="C320" t="s" s="178">
        <v>861</v>
      </c>
      <c r="D320" t="s" s="178">
        <v>1279</v>
      </c>
      <c r="E320" t="s" s="178">
        <v>28</v>
      </c>
      <c r="F320" t="s" s="178">
        <v>1280</v>
      </c>
      <c r="H320" t="s" s="178">
        <v>850</v>
      </c>
      <c r="I320" t="s" s="178">
        <f>IF(H320="Compliant","Yes","No")</f>
        <v>39</v>
      </c>
    </row>
    <row r="321" s="171" customFormat="1" ht="13.65" customHeight="1">
      <c r="A321" t="s" s="178">
        <v>845</v>
      </c>
      <c r="B321" t="s" s="178">
        <v>846</v>
      </c>
      <c r="C321" t="s" s="178">
        <v>861</v>
      </c>
      <c r="D321" t="s" s="178">
        <v>1281</v>
      </c>
      <c r="E321" t="s" s="178">
        <v>28</v>
      </c>
      <c r="F321" t="s" s="178">
        <v>1282</v>
      </c>
      <c r="H321" t="s" s="178">
        <v>850</v>
      </c>
      <c r="I321" t="s" s="178">
        <f>IF(H321="Compliant","Yes","No")</f>
        <v>39</v>
      </c>
    </row>
    <row r="322" s="171" customFormat="1" ht="13.65" customHeight="1">
      <c r="A322" t="s" s="178">
        <v>845</v>
      </c>
      <c r="B322" t="s" s="178">
        <v>846</v>
      </c>
      <c r="C322" t="s" s="178">
        <v>861</v>
      </c>
      <c r="D322" t="s" s="178">
        <v>1281</v>
      </c>
      <c r="E322" t="s" s="178">
        <v>31</v>
      </c>
      <c r="F322" t="s" s="178">
        <v>1283</v>
      </c>
      <c r="H322" t="s" s="178">
        <v>850</v>
      </c>
      <c r="I322" t="s" s="178">
        <f>IF(H322="Compliant","Yes","No")</f>
        <v>39</v>
      </c>
    </row>
    <row r="323" s="171" customFormat="1" ht="13.65" customHeight="1">
      <c r="A323" t="s" s="178">
        <v>845</v>
      </c>
      <c r="B323" t="s" s="178">
        <v>846</v>
      </c>
      <c r="C323" t="s" s="178">
        <v>861</v>
      </c>
      <c r="D323" t="s" s="178">
        <v>1281</v>
      </c>
      <c r="E323" t="s" s="178">
        <v>29</v>
      </c>
      <c r="F323" t="s" s="178">
        <v>1284</v>
      </c>
      <c r="H323" t="s" s="178">
        <v>850</v>
      </c>
      <c r="I323" t="s" s="178">
        <f>IF(H323="Compliant","Yes","No")</f>
        <v>39</v>
      </c>
    </row>
    <row r="324" s="171" customFormat="1" ht="13.65" customHeight="1">
      <c r="A324" t="s" s="178">
        <v>845</v>
      </c>
      <c r="B324" t="s" s="178">
        <v>846</v>
      </c>
      <c r="C324" t="s" s="178">
        <v>861</v>
      </c>
      <c r="D324" t="s" s="178">
        <v>1285</v>
      </c>
      <c r="E324" t="s" s="178">
        <v>28</v>
      </c>
      <c r="F324" t="s" s="178">
        <v>1286</v>
      </c>
      <c r="H324" t="s" s="178">
        <v>850</v>
      </c>
      <c r="I324" t="s" s="178">
        <f>IF(H324="Compliant","Yes","No")</f>
        <v>39</v>
      </c>
    </row>
    <row r="325" s="171" customFormat="1" ht="13.65" customHeight="1">
      <c r="A325" t="s" s="178">
        <v>845</v>
      </c>
      <c r="B325" t="s" s="178">
        <v>846</v>
      </c>
      <c r="C325" t="s" s="178">
        <v>861</v>
      </c>
      <c r="D325" t="s" s="178">
        <v>1285</v>
      </c>
      <c r="E325" t="s" s="178">
        <v>29</v>
      </c>
      <c r="F325" t="s" s="178">
        <v>1287</v>
      </c>
      <c r="H325" t="s" s="178">
        <v>882</v>
      </c>
      <c r="I325" t="s" s="178">
        <f>IF(H325="Compliant","Yes","No")</f>
        <v>37</v>
      </c>
    </row>
    <row r="326" s="171" customFormat="1" ht="13.65" customHeight="1">
      <c r="A326" t="s" s="178">
        <v>845</v>
      </c>
      <c r="B326" t="s" s="178">
        <v>846</v>
      </c>
      <c r="C326" t="s" s="178">
        <v>861</v>
      </c>
      <c r="D326" t="s" s="178">
        <v>1285</v>
      </c>
      <c r="E326" t="s" s="178">
        <v>31</v>
      </c>
      <c r="F326" t="s" s="178">
        <v>1288</v>
      </c>
      <c r="H326" t="s" s="178">
        <v>882</v>
      </c>
      <c r="I326" t="s" s="178">
        <f>IF(H326="Compliant","Yes","No")</f>
        <v>37</v>
      </c>
    </row>
    <row r="327" s="171" customFormat="1" ht="13.65" customHeight="1">
      <c r="A327" t="s" s="178">
        <v>845</v>
      </c>
      <c r="B327" t="s" s="178">
        <v>846</v>
      </c>
      <c r="C327" t="s" s="178">
        <v>861</v>
      </c>
      <c r="D327" t="s" s="178">
        <v>1285</v>
      </c>
      <c r="E327" t="s" s="178">
        <v>30</v>
      </c>
      <c r="F327" t="s" s="178">
        <v>1289</v>
      </c>
      <c r="H327" t="s" s="178">
        <v>882</v>
      </c>
      <c r="I327" t="s" s="178">
        <f>IF(H327="Compliant","Yes","No")</f>
        <v>37</v>
      </c>
    </row>
    <row r="328" s="171" customFormat="1" ht="13.65" customHeight="1">
      <c r="A328" t="s" s="178">
        <v>845</v>
      </c>
      <c r="B328" t="s" s="178">
        <v>846</v>
      </c>
      <c r="C328" t="s" s="178">
        <v>861</v>
      </c>
      <c r="D328" t="s" s="178">
        <v>1290</v>
      </c>
      <c r="E328" t="s" s="178">
        <v>30</v>
      </c>
      <c r="F328" t="s" s="178">
        <v>1291</v>
      </c>
      <c r="H328" t="s" s="178">
        <v>850</v>
      </c>
      <c r="I328" t="s" s="178">
        <f>IF(H328="Compliant","Yes","No")</f>
        <v>39</v>
      </c>
    </row>
    <row r="329" s="171" customFormat="1" ht="13.65" customHeight="1">
      <c r="A329" t="s" s="178">
        <v>845</v>
      </c>
      <c r="B329" t="s" s="178">
        <v>846</v>
      </c>
      <c r="C329" t="s" s="178">
        <v>861</v>
      </c>
      <c r="D329" t="s" s="178">
        <v>1290</v>
      </c>
      <c r="E329" t="s" s="178">
        <v>29</v>
      </c>
      <c r="F329" t="s" s="178">
        <v>1292</v>
      </c>
      <c r="H329" t="s" s="178">
        <v>850</v>
      </c>
      <c r="I329" t="s" s="178">
        <f>IF(H329="Compliant","Yes","No")</f>
        <v>39</v>
      </c>
    </row>
    <row r="330" s="171" customFormat="1" ht="13.65" customHeight="1">
      <c r="A330" t="s" s="178">
        <v>845</v>
      </c>
      <c r="B330" t="s" s="178">
        <v>846</v>
      </c>
      <c r="C330" t="s" s="178">
        <v>861</v>
      </c>
      <c r="D330" t="s" s="178">
        <v>1290</v>
      </c>
      <c r="E330" t="s" s="178">
        <v>31</v>
      </c>
      <c r="F330" t="s" s="178">
        <v>1293</v>
      </c>
      <c r="H330" t="s" s="178">
        <v>850</v>
      </c>
      <c r="I330" t="s" s="178">
        <f>IF(H330="Compliant","Yes","No")</f>
        <v>39</v>
      </c>
    </row>
    <row r="331" s="171" customFormat="1" ht="13.65" customHeight="1">
      <c r="A331" t="s" s="178">
        <v>845</v>
      </c>
      <c r="B331" t="s" s="178">
        <v>846</v>
      </c>
      <c r="C331" t="s" s="178">
        <v>861</v>
      </c>
      <c r="D331" t="s" s="178">
        <v>1290</v>
      </c>
      <c r="E331" t="s" s="178">
        <v>28</v>
      </c>
      <c r="F331" t="s" s="178">
        <v>1294</v>
      </c>
      <c r="H331" t="s" s="178">
        <v>850</v>
      </c>
      <c r="I331" t="s" s="178">
        <f>IF(H331="Compliant","Yes","No")</f>
        <v>39</v>
      </c>
    </row>
    <row r="332" s="171" customFormat="1" ht="13.65" customHeight="1">
      <c r="A332" t="s" s="178">
        <v>845</v>
      </c>
      <c r="B332" t="s" s="178">
        <v>846</v>
      </c>
      <c r="C332" t="s" s="178">
        <v>861</v>
      </c>
      <c r="D332" t="s" s="178">
        <v>1295</v>
      </c>
      <c r="E332" t="s" s="178">
        <v>28</v>
      </c>
      <c r="F332" t="s" s="178">
        <v>1296</v>
      </c>
      <c r="H332" t="s" s="178">
        <v>850</v>
      </c>
      <c r="I332" t="s" s="178">
        <f>IF(H332="Compliant","Yes","No")</f>
        <v>39</v>
      </c>
    </row>
    <row r="333" s="171" customFormat="1" ht="13.65" customHeight="1">
      <c r="A333" t="s" s="178">
        <v>845</v>
      </c>
      <c r="B333" t="s" s="178">
        <v>846</v>
      </c>
      <c r="C333" t="s" s="178">
        <v>861</v>
      </c>
      <c r="D333" t="s" s="178">
        <v>1297</v>
      </c>
      <c r="E333" t="s" s="178">
        <v>28</v>
      </c>
      <c r="F333" t="s" s="178">
        <v>1298</v>
      </c>
      <c r="H333" t="s" s="178">
        <v>850</v>
      </c>
      <c r="I333" t="s" s="178">
        <f>IF(H333="Compliant","Yes","No")</f>
        <v>39</v>
      </c>
    </row>
    <row r="334" s="171" customFormat="1" ht="13.65" customHeight="1">
      <c r="A334" t="s" s="178">
        <v>845</v>
      </c>
      <c r="B334" t="s" s="178">
        <v>846</v>
      </c>
      <c r="C334" t="s" s="178">
        <v>861</v>
      </c>
      <c r="D334" t="s" s="178">
        <v>1297</v>
      </c>
      <c r="E334" t="s" s="178">
        <v>31</v>
      </c>
      <c r="F334" t="s" s="178">
        <v>1299</v>
      </c>
      <c r="H334" t="s" s="178">
        <v>850</v>
      </c>
      <c r="I334" t="s" s="178">
        <f>IF(H334="Compliant","Yes","No")</f>
        <v>39</v>
      </c>
    </row>
    <row r="335" s="171" customFormat="1" ht="13.65" customHeight="1">
      <c r="A335" t="s" s="178">
        <v>845</v>
      </c>
      <c r="B335" t="s" s="178">
        <v>846</v>
      </c>
      <c r="C335" t="s" s="178">
        <v>861</v>
      </c>
      <c r="D335" t="s" s="178">
        <v>1297</v>
      </c>
      <c r="E335" t="s" s="178">
        <v>29</v>
      </c>
      <c r="F335" t="s" s="178">
        <v>1300</v>
      </c>
      <c r="H335" t="s" s="178">
        <v>850</v>
      </c>
      <c r="I335" t="s" s="178">
        <f>IF(H335="Compliant","Yes","No")</f>
        <v>39</v>
      </c>
    </row>
    <row r="336" s="171" customFormat="1" ht="13.65" customHeight="1">
      <c r="A336" t="s" s="178">
        <v>845</v>
      </c>
      <c r="B336" t="s" s="178">
        <v>846</v>
      </c>
      <c r="C336" t="s" s="178">
        <v>861</v>
      </c>
      <c r="D336" t="s" s="178">
        <v>1297</v>
      </c>
      <c r="E336" t="s" s="178">
        <v>30</v>
      </c>
      <c r="F336" t="s" s="178">
        <v>1301</v>
      </c>
      <c r="H336" t="s" s="178">
        <v>850</v>
      </c>
      <c r="I336" t="s" s="178">
        <f>IF(H336="Compliant","Yes","No")</f>
        <v>39</v>
      </c>
    </row>
    <row r="337" s="171" customFormat="1" ht="13.65" customHeight="1">
      <c r="A337" t="s" s="178">
        <v>845</v>
      </c>
      <c r="B337" t="s" s="178">
        <v>846</v>
      </c>
      <c r="C337" t="s" s="178">
        <v>861</v>
      </c>
      <c r="D337" t="s" s="178">
        <v>1302</v>
      </c>
      <c r="E337" t="s" s="178">
        <v>28</v>
      </c>
      <c r="F337" t="s" s="178">
        <v>1303</v>
      </c>
      <c r="H337" t="s" s="178">
        <v>850</v>
      </c>
      <c r="I337" t="s" s="178">
        <f>IF(H337="Compliant","Yes","No")</f>
        <v>39</v>
      </c>
    </row>
    <row r="338" s="171" customFormat="1" ht="13.65" customHeight="1">
      <c r="A338" t="s" s="178">
        <v>845</v>
      </c>
      <c r="B338" t="s" s="178">
        <v>846</v>
      </c>
      <c r="C338" t="s" s="178">
        <v>861</v>
      </c>
      <c r="D338" t="s" s="178">
        <v>1304</v>
      </c>
      <c r="E338" t="s" s="178">
        <v>28</v>
      </c>
      <c r="F338" t="s" s="178">
        <v>1305</v>
      </c>
      <c r="H338" t="s" s="178">
        <v>850</v>
      </c>
      <c r="I338" t="s" s="178">
        <f>IF(H338="Compliant","Yes","No")</f>
        <v>39</v>
      </c>
    </row>
    <row r="339" s="171" customFormat="1" ht="13.65" customHeight="1">
      <c r="A339" t="s" s="178">
        <v>845</v>
      </c>
      <c r="B339" t="s" s="178">
        <v>846</v>
      </c>
      <c r="C339" t="s" s="178">
        <v>861</v>
      </c>
      <c r="D339" t="s" s="178">
        <v>1306</v>
      </c>
      <c r="E339" t="s" s="178">
        <v>28</v>
      </c>
      <c r="F339" t="s" s="178">
        <v>1307</v>
      </c>
      <c r="H339" t="s" s="178">
        <v>850</v>
      </c>
      <c r="I339" t="s" s="178">
        <f>IF(H339="Compliant","Yes","No")</f>
        <v>39</v>
      </c>
    </row>
    <row r="340" s="171" customFormat="1" ht="13.65" customHeight="1">
      <c r="A340" t="s" s="178">
        <v>845</v>
      </c>
      <c r="B340" t="s" s="178">
        <v>846</v>
      </c>
      <c r="C340" t="s" s="178">
        <v>861</v>
      </c>
      <c r="D340" t="s" s="178">
        <v>1308</v>
      </c>
      <c r="E340" t="s" s="178">
        <v>28</v>
      </c>
      <c r="F340" t="s" s="178">
        <v>1309</v>
      </c>
      <c r="H340" t="s" s="178">
        <v>885</v>
      </c>
      <c r="I340" t="s" s="178">
        <f>IF(H340="Compliant","Yes","No")</f>
        <v>37</v>
      </c>
    </row>
    <row r="341" s="171" customFormat="1" ht="13.65" customHeight="1">
      <c r="A341" t="s" s="178">
        <v>845</v>
      </c>
      <c r="B341" t="s" s="178">
        <v>846</v>
      </c>
      <c r="C341" t="s" s="178">
        <v>861</v>
      </c>
      <c r="D341" t="s" s="178">
        <v>1310</v>
      </c>
      <c r="E341" t="s" s="178">
        <v>28</v>
      </c>
      <c r="F341" t="s" s="178">
        <v>1311</v>
      </c>
      <c r="H341" t="s" s="178">
        <v>850</v>
      </c>
      <c r="I341" t="s" s="178">
        <f>IF(H341="Compliant","Yes","No")</f>
        <v>39</v>
      </c>
    </row>
    <row r="342" s="171" customFormat="1" ht="13.65" customHeight="1">
      <c r="A342" t="s" s="178">
        <v>845</v>
      </c>
      <c r="B342" t="s" s="178">
        <v>846</v>
      </c>
      <c r="C342" t="s" s="178">
        <v>861</v>
      </c>
      <c r="D342" t="s" s="178">
        <v>1310</v>
      </c>
      <c r="E342" t="s" s="178">
        <v>31</v>
      </c>
      <c r="F342" t="s" s="178">
        <v>1312</v>
      </c>
      <c r="H342" t="s" s="178">
        <v>850</v>
      </c>
      <c r="I342" t="s" s="178">
        <f>IF(H342="Compliant","Yes","No")</f>
        <v>39</v>
      </c>
    </row>
    <row r="343" s="171" customFormat="1" ht="13.65" customHeight="1">
      <c r="A343" t="s" s="178">
        <v>845</v>
      </c>
      <c r="B343" t="s" s="178">
        <v>846</v>
      </c>
      <c r="C343" t="s" s="178">
        <v>861</v>
      </c>
      <c r="D343" t="s" s="178">
        <v>1313</v>
      </c>
      <c r="E343" t="s" s="178">
        <v>31</v>
      </c>
      <c r="F343" t="s" s="178">
        <v>1314</v>
      </c>
      <c r="H343" t="s" s="178">
        <v>850</v>
      </c>
      <c r="I343" t="s" s="178">
        <f>IF(H343="Compliant","Yes","No")</f>
        <v>39</v>
      </c>
    </row>
    <row r="344" s="171" customFormat="1" ht="13.65" customHeight="1">
      <c r="A344" t="s" s="178">
        <v>845</v>
      </c>
      <c r="B344" t="s" s="178">
        <v>846</v>
      </c>
      <c r="C344" t="s" s="178">
        <v>861</v>
      </c>
      <c r="D344" t="s" s="178">
        <v>1313</v>
      </c>
      <c r="E344" t="s" s="178">
        <v>28</v>
      </c>
      <c r="F344" t="s" s="178">
        <v>1315</v>
      </c>
      <c r="H344" t="s" s="178">
        <v>850</v>
      </c>
      <c r="I344" t="s" s="178">
        <f>IF(H344="Compliant","Yes","No")</f>
        <v>39</v>
      </c>
    </row>
    <row r="345" s="171" customFormat="1" ht="13.65" customHeight="1">
      <c r="A345" t="s" s="178">
        <v>845</v>
      </c>
      <c r="B345" t="s" s="178">
        <v>846</v>
      </c>
      <c r="C345" t="s" s="178">
        <v>861</v>
      </c>
      <c r="D345" t="s" s="178">
        <v>1313</v>
      </c>
      <c r="E345" t="s" s="178">
        <v>29</v>
      </c>
      <c r="F345" t="s" s="178">
        <v>1315</v>
      </c>
      <c r="H345" t="s" s="178">
        <v>850</v>
      </c>
      <c r="I345" t="s" s="178">
        <f>IF(H345="Compliant","Yes","No")</f>
        <v>39</v>
      </c>
    </row>
    <row r="346" s="171" customFormat="1" ht="13.65" customHeight="1">
      <c r="A346" t="s" s="178">
        <v>845</v>
      </c>
      <c r="B346" t="s" s="178">
        <v>846</v>
      </c>
      <c r="C346" t="s" s="178">
        <v>861</v>
      </c>
      <c r="D346" t="s" s="178">
        <v>1313</v>
      </c>
      <c r="E346" t="s" s="178">
        <v>30</v>
      </c>
      <c r="F346" t="s" s="178">
        <v>1316</v>
      </c>
      <c r="H346" t="s" s="178">
        <v>882</v>
      </c>
      <c r="I346" t="s" s="178">
        <f>IF(H346="Compliant","Yes","No")</f>
        <v>37</v>
      </c>
    </row>
    <row r="347" s="171" customFormat="1" ht="13.65" customHeight="1">
      <c r="A347" t="s" s="178">
        <v>845</v>
      </c>
      <c r="B347" t="s" s="178">
        <v>846</v>
      </c>
      <c r="C347" t="s" s="178">
        <v>861</v>
      </c>
      <c r="D347" t="s" s="178">
        <v>1317</v>
      </c>
      <c r="E347" t="s" s="178">
        <v>29</v>
      </c>
      <c r="F347" t="s" s="178">
        <v>1318</v>
      </c>
      <c r="H347" t="s" s="178">
        <v>850</v>
      </c>
      <c r="I347" t="s" s="178">
        <f>IF(H347="Compliant","Yes","No")</f>
        <v>39</v>
      </c>
    </row>
    <row r="348" s="171" customFormat="1" ht="13.65" customHeight="1">
      <c r="A348" t="s" s="178">
        <v>845</v>
      </c>
      <c r="B348" t="s" s="178">
        <v>846</v>
      </c>
      <c r="C348" t="s" s="178">
        <v>861</v>
      </c>
      <c r="D348" t="s" s="178">
        <v>1317</v>
      </c>
      <c r="E348" t="s" s="178">
        <v>31</v>
      </c>
      <c r="F348" t="s" s="178">
        <v>1319</v>
      </c>
      <c r="H348" t="s" s="178">
        <v>850</v>
      </c>
      <c r="I348" t="s" s="178">
        <f>IF(H348="Compliant","Yes","No")</f>
        <v>39</v>
      </c>
    </row>
    <row r="349" s="171" customFormat="1" ht="13.65" customHeight="1">
      <c r="A349" t="s" s="178">
        <v>845</v>
      </c>
      <c r="B349" t="s" s="178">
        <v>846</v>
      </c>
      <c r="C349" t="s" s="178">
        <v>861</v>
      </c>
      <c r="D349" t="s" s="178">
        <v>1317</v>
      </c>
      <c r="E349" t="s" s="178">
        <v>28</v>
      </c>
      <c r="F349" t="s" s="178">
        <v>1320</v>
      </c>
      <c r="H349" t="s" s="178">
        <v>850</v>
      </c>
      <c r="I349" t="s" s="178">
        <f>IF(H349="Compliant","Yes","No")</f>
        <v>39</v>
      </c>
    </row>
    <row r="350" s="171" customFormat="1" ht="13.65" customHeight="1">
      <c r="A350" t="s" s="178">
        <v>845</v>
      </c>
      <c r="B350" t="s" s="178">
        <v>846</v>
      </c>
      <c r="C350" t="s" s="178">
        <v>861</v>
      </c>
      <c r="D350" t="s" s="178">
        <v>1321</v>
      </c>
      <c r="E350" t="s" s="178">
        <v>30</v>
      </c>
      <c r="F350" t="s" s="178">
        <v>1322</v>
      </c>
      <c r="H350" t="s" s="178">
        <v>850</v>
      </c>
      <c r="I350" t="s" s="178">
        <f>IF(H350="Compliant","Yes","No")</f>
        <v>39</v>
      </c>
    </row>
    <row r="351" s="171" customFormat="1" ht="13.65" customHeight="1">
      <c r="A351" t="s" s="178">
        <v>845</v>
      </c>
      <c r="B351" t="s" s="178">
        <v>846</v>
      </c>
      <c r="C351" t="s" s="178">
        <v>861</v>
      </c>
      <c r="D351" t="s" s="178">
        <v>1321</v>
      </c>
      <c r="E351" t="s" s="178">
        <v>28</v>
      </c>
      <c r="F351" t="s" s="178">
        <v>1323</v>
      </c>
      <c r="H351" t="s" s="178">
        <v>850</v>
      </c>
      <c r="I351" t="s" s="178">
        <f>IF(H351="Compliant","Yes","No")</f>
        <v>39</v>
      </c>
    </row>
    <row r="352" s="171" customFormat="1" ht="13.65" customHeight="1">
      <c r="A352" t="s" s="178">
        <v>845</v>
      </c>
      <c r="B352" t="s" s="178">
        <v>846</v>
      </c>
      <c r="C352" t="s" s="178">
        <v>861</v>
      </c>
      <c r="D352" t="s" s="178">
        <v>1321</v>
      </c>
      <c r="E352" t="s" s="178">
        <v>29</v>
      </c>
      <c r="F352" t="s" s="178">
        <v>1324</v>
      </c>
      <c r="H352" t="s" s="178">
        <v>850</v>
      </c>
      <c r="I352" t="s" s="178">
        <f>IF(H352="Compliant","Yes","No")</f>
        <v>39</v>
      </c>
    </row>
    <row r="353" s="171" customFormat="1" ht="13.65" customHeight="1">
      <c r="A353" t="s" s="178">
        <v>845</v>
      </c>
      <c r="B353" t="s" s="178">
        <v>846</v>
      </c>
      <c r="C353" t="s" s="178">
        <v>861</v>
      </c>
      <c r="D353" t="s" s="178">
        <v>1325</v>
      </c>
      <c r="E353" t="s" s="178">
        <v>30</v>
      </c>
      <c r="F353" t="s" s="178">
        <v>1326</v>
      </c>
      <c r="H353" t="s" s="178">
        <v>850</v>
      </c>
      <c r="I353" t="s" s="178">
        <f>IF(H353="Compliant","Yes","No")</f>
        <v>39</v>
      </c>
    </row>
    <row r="354" s="171" customFormat="1" ht="13.65" customHeight="1">
      <c r="A354" t="s" s="178">
        <v>845</v>
      </c>
      <c r="B354" t="s" s="178">
        <v>846</v>
      </c>
      <c r="C354" t="s" s="178">
        <v>861</v>
      </c>
      <c r="D354" t="s" s="178">
        <v>1325</v>
      </c>
      <c r="E354" t="s" s="178">
        <v>28</v>
      </c>
      <c r="F354" t="s" s="178">
        <v>1327</v>
      </c>
      <c r="H354" t="s" s="178">
        <v>885</v>
      </c>
      <c r="I354" t="s" s="178">
        <f>IF(H354="Compliant","Yes","No")</f>
        <v>37</v>
      </c>
    </row>
    <row r="355" s="171" customFormat="1" ht="13.65" customHeight="1">
      <c r="A355" t="s" s="178">
        <v>845</v>
      </c>
      <c r="B355" t="s" s="178">
        <v>846</v>
      </c>
      <c r="C355" t="s" s="178">
        <v>861</v>
      </c>
      <c r="D355" t="s" s="178">
        <v>1325</v>
      </c>
      <c r="E355" t="s" s="178">
        <v>31</v>
      </c>
      <c r="F355" t="s" s="178">
        <v>1328</v>
      </c>
      <c r="H355" t="s" s="178">
        <v>850</v>
      </c>
      <c r="I355" t="s" s="178">
        <f>IF(H355="Compliant","Yes","No")</f>
        <v>39</v>
      </c>
    </row>
    <row r="356" s="171" customFormat="1" ht="13.65" customHeight="1">
      <c r="A356" t="s" s="178">
        <v>845</v>
      </c>
      <c r="B356" t="s" s="178">
        <v>846</v>
      </c>
      <c r="C356" t="s" s="178">
        <v>861</v>
      </c>
      <c r="D356" t="s" s="178">
        <v>1329</v>
      </c>
      <c r="E356" t="s" s="178">
        <v>31</v>
      </c>
      <c r="F356" t="s" s="178">
        <v>1330</v>
      </c>
      <c r="H356" t="s" s="178">
        <v>850</v>
      </c>
      <c r="I356" t="s" s="178">
        <f>IF(H356="Compliant","Yes","No")</f>
        <v>39</v>
      </c>
    </row>
    <row r="357" s="171" customFormat="1" ht="13.65" customHeight="1">
      <c r="A357" t="s" s="178">
        <v>845</v>
      </c>
      <c r="B357" t="s" s="178">
        <v>846</v>
      </c>
      <c r="C357" t="s" s="178">
        <v>861</v>
      </c>
      <c r="D357" t="s" s="178">
        <v>1329</v>
      </c>
      <c r="E357" t="s" s="178">
        <v>28</v>
      </c>
      <c r="F357" t="s" s="178">
        <v>1331</v>
      </c>
      <c r="H357" t="s" s="178">
        <v>850</v>
      </c>
      <c r="I357" t="s" s="178">
        <f>IF(H357="Compliant","Yes","No")</f>
        <v>39</v>
      </c>
    </row>
    <row r="358" s="171" customFormat="1" ht="13.65" customHeight="1">
      <c r="A358" t="s" s="178">
        <v>845</v>
      </c>
      <c r="B358" t="s" s="178">
        <v>846</v>
      </c>
      <c r="C358" t="s" s="178">
        <v>861</v>
      </c>
      <c r="D358" t="s" s="178">
        <v>1329</v>
      </c>
      <c r="E358" t="s" s="178">
        <v>30</v>
      </c>
      <c r="F358" t="s" s="178">
        <v>1332</v>
      </c>
      <c r="H358" t="s" s="178">
        <v>850</v>
      </c>
      <c r="I358" t="s" s="178">
        <f>IF(H358="Compliant","Yes","No")</f>
        <v>39</v>
      </c>
    </row>
    <row r="359" s="171" customFormat="1" ht="13.65" customHeight="1">
      <c r="A359" t="s" s="178">
        <v>845</v>
      </c>
      <c r="B359" t="s" s="178">
        <v>846</v>
      </c>
      <c r="C359" t="s" s="178">
        <v>861</v>
      </c>
      <c r="D359" t="s" s="178">
        <v>1329</v>
      </c>
      <c r="E359" t="s" s="178">
        <v>29</v>
      </c>
      <c r="F359" t="s" s="178">
        <v>1333</v>
      </c>
      <c r="H359" t="s" s="178">
        <v>850</v>
      </c>
      <c r="I359" t="s" s="178">
        <f>IF(H359="Compliant","Yes","No")</f>
        <v>39</v>
      </c>
    </row>
    <row r="360" s="171" customFormat="1" ht="13.65" customHeight="1">
      <c r="A360" t="s" s="178">
        <v>845</v>
      </c>
      <c r="B360" t="s" s="178">
        <v>846</v>
      </c>
      <c r="C360" t="s" s="178">
        <v>861</v>
      </c>
      <c r="D360" t="s" s="178">
        <v>1334</v>
      </c>
      <c r="E360" t="s" s="178">
        <v>28</v>
      </c>
      <c r="F360" t="s" s="178">
        <v>1335</v>
      </c>
      <c r="H360" t="s" s="178">
        <v>850</v>
      </c>
      <c r="I360" t="s" s="178">
        <f>IF(H360="Compliant","Yes","No")</f>
        <v>39</v>
      </c>
    </row>
    <row r="361" s="171" customFormat="1" ht="13.65" customHeight="1">
      <c r="A361" t="s" s="178">
        <v>845</v>
      </c>
      <c r="B361" t="s" s="178">
        <v>846</v>
      </c>
      <c r="C361" t="s" s="178">
        <v>861</v>
      </c>
      <c r="D361" t="s" s="178">
        <v>1334</v>
      </c>
      <c r="E361" t="s" s="178">
        <v>29</v>
      </c>
      <c r="F361" t="s" s="178">
        <v>1336</v>
      </c>
      <c r="H361" t="s" s="178">
        <v>850</v>
      </c>
      <c r="I361" t="s" s="178">
        <f>IF(H361="Compliant","Yes","No")</f>
        <v>39</v>
      </c>
    </row>
    <row r="362" s="171" customFormat="1" ht="13.65" customHeight="1">
      <c r="A362" t="s" s="178">
        <v>845</v>
      </c>
      <c r="B362" t="s" s="178">
        <v>846</v>
      </c>
      <c r="C362" t="s" s="178">
        <v>861</v>
      </c>
      <c r="D362" t="s" s="178">
        <v>1334</v>
      </c>
      <c r="E362" t="s" s="178">
        <v>31</v>
      </c>
      <c r="F362" t="s" s="178">
        <v>1337</v>
      </c>
      <c r="H362" t="s" s="178">
        <v>850</v>
      </c>
      <c r="I362" t="s" s="178">
        <f>IF(H362="Compliant","Yes","No")</f>
        <v>39</v>
      </c>
    </row>
    <row r="363" s="171" customFormat="1" ht="13.65" customHeight="1">
      <c r="A363" t="s" s="178">
        <v>845</v>
      </c>
      <c r="B363" t="s" s="178">
        <v>846</v>
      </c>
      <c r="C363" t="s" s="178">
        <v>861</v>
      </c>
      <c r="D363" t="s" s="178">
        <v>1334</v>
      </c>
      <c r="E363" t="s" s="178">
        <v>30</v>
      </c>
      <c r="F363" t="s" s="178">
        <v>1338</v>
      </c>
      <c r="H363" t="s" s="178">
        <v>850</v>
      </c>
      <c r="I363" t="s" s="178">
        <f>IF(H363="Compliant","Yes","No")</f>
        <v>39</v>
      </c>
    </row>
    <row r="364" s="171" customFormat="1" ht="13.65" customHeight="1">
      <c r="A364" t="s" s="178">
        <v>845</v>
      </c>
      <c r="B364" t="s" s="178">
        <v>846</v>
      </c>
      <c r="C364" t="s" s="178">
        <v>861</v>
      </c>
      <c r="D364" t="s" s="178">
        <v>1339</v>
      </c>
      <c r="E364" t="s" s="178">
        <v>29</v>
      </c>
      <c r="F364" t="s" s="178">
        <v>1340</v>
      </c>
      <c r="H364" t="s" s="178">
        <v>850</v>
      </c>
      <c r="I364" t="s" s="178">
        <f>IF(H364="Compliant","Yes","No")</f>
        <v>39</v>
      </c>
    </row>
    <row r="365" s="171" customFormat="1" ht="13.65" customHeight="1">
      <c r="A365" t="s" s="178">
        <v>845</v>
      </c>
      <c r="B365" t="s" s="178">
        <v>846</v>
      </c>
      <c r="C365" t="s" s="178">
        <v>861</v>
      </c>
      <c r="D365" t="s" s="178">
        <v>1339</v>
      </c>
      <c r="E365" t="s" s="178">
        <v>28</v>
      </c>
      <c r="F365" t="s" s="178">
        <v>1341</v>
      </c>
      <c r="H365" t="s" s="178">
        <v>850</v>
      </c>
      <c r="I365" t="s" s="178">
        <f>IF(H365="Compliant","Yes","No")</f>
        <v>39</v>
      </c>
    </row>
    <row r="366" s="171" customFormat="1" ht="13.65" customHeight="1">
      <c r="A366" t="s" s="178">
        <v>845</v>
      </c>
      <c r="B366" t="s" s="178">
        <v>846</v>
      </c>
      <c r="C366" t="s" s="178">
        <v>861</v>
      </c>
      <c r="D366" t="s" s="178">
        <v>1342</v>
      </c>
      <c r="E366" t="s" s="178">
        <v>30</v>
      </c>
      <c r="F366" t="s" s="178">
        <v>1343</v>
      </c>
      <c r="H366" t="s" s="178">
        <v>882</v>
      </c>
      <c r="I366" t="s" s="178">
        <f>IF(H366="Compliant","Yes","No")</f>
        <v>37</v>
      </c>
    </row>
    <row r="367" s="171" customFormat="1" ht="13.65" customHeight="1">
      <c r="A367" t="s" s="178">
        <v>845</v>
      </c>
      <c r="B367" t="s" s="178">
        <v>846</v>
      </c>
      <c r="C367" t="s" s="178">
        <v>861</v>
      </c>
      <c r="D367" t="s" s="178">
        <v>1342</v>
      </c>
      <c r="E367" t="s" s="178">
        <v>28</v>
      </c>
      <c r="F367" t="s" s="178">
        <v>1344</v>
      </c>
      <c r="H367" t="s" s="178">
        <v>850</v>
      </c>
      <c r="I367" t="s" s="178">
        <f>IF(H367="Compliant","Yes","No")</f>
        <v>39</v>
      </c>
    </row>
    <row r="368" s="171" customFormat="1" ht="13.65" customHeight="1">
      <c r="A368" t="s" s="178">
        <v>845</v>
      </c>
      <c r="B368" t="s" s="178">
        <v>846</v>
      </c>
      <c r="C368" t="s" s="178">
        <v>861</v>
      </c>
      <c r="D368" t="s" s="178">
        <v>1342</v>
      </c>
      <c r="E368" t="s" s="178">
        <v>29</v>
      </c>
      <c r="F368" t="s" s="178">
        <v>1345</v>
      </c>
      <c r="H368" t="s" s="178">
        <v>882</v>
      </c>
      <c r="I368" t="s" s="178">
        <f>IF(H368="Compliant","Yes","No")</f>
        <v>37</v>
      </c>
    </row>
    <row r="369" s="171" customFormat="1" ht="13.65" customHeight="1">
      <c r="A369" t="s" s="178">
        <v>845</v>
      </c>
      <c r="B369" t="s" s="178">
        <v>846</v>
      </c>
      <c r="C369" t="s" s="178">
        <v>861</v>
      </c>
      <c r="D369" t="s" s="178">
        <v>1346</v>
      </c>
      <c r="E369" t="s" s="178">
        <v>30</v>
      </c>
      <c r="F369" t="s" s="178">
        <v>1347</v>
      </c>
      <c r="H369" t="s" s="178">
        <v>850</v>
      </c>
      <c r="I369" t="s" s="178">
        <f>IF(H369="Compliant","Yes","No")</f>
        <v>39</v>
      </c>
    </row>
    <row r="370" s="171" customFormat="1" ht="13.65" customHeight="1">
      <c r="A370" t="s" s="178">
        <v>845</v>
      </c>
      <c r="B370" t="s" s="178">
        <v>846</v>
      </c>
      <c r="C370" t="s" s="178">
        <v>861</v>
      </c>
      <c r="D370" t="s" s="178">
        <v>1346</v>
      </c>
      <c r="E370" t="s" s="178">
        <v>28</v>
      </c>
      <c r="F370" t="s" s="178">
        <v>1348</v>
      </c>
      <c r="H370" t="s" s="178">
        <v>850</v>
      </c>
      <c r="I370" t="s" s="178">
        <f>IF(H370="Compliant","Yes","No")</f>
        <v>39</v>
      </c>
    </row>
    <row r="371" s="171" customFormat="1" ht="13.65" customHeight="1">
      <c r="A371" t="s" s="178">
        <v>845</v>
      </c>
      <c r="B371" t="s" s="178">
        <v>846</v>
      </c>
      <c r="C371" t="s" s="178">
        <v>861</v>
      </c>
      <c r="D371" t="s" s="178">
        <v>1346</v>
      </c>
      <c r="E371" t="s" s="178">
        <v>29</v>
      </c>
      <c r="F371" t="s" s="178">
        <v>1349</v>
      </c>
      <c r="H371" t="s" s="178">
        <v>850</v>
      </c>
      <c r="I371" t="s" s="178">
        <f>IF(H371="Compliant","Yes","No")</f>
        <v>39</v>
      </c>
    </row>
    <row r="372" s="171" customFormat="1" ht="13.65" customHeight="1">
      <c r="A372" t="s" s="178">
        <v>845</v>
      </c>
      <c r="B372" t="s" s="178">
        <v>846</v>
      </c>
      <c r="C372" t="s" s="178">
        <v>861</v>
      </c>
      <c r="D372" t="s" s="178">
        <v>1346</v>
      </c>
      <c r="E372" t="s" s="178">
        <v>31</v>
      </c>
      <c r="F372" t="s" s="178">
        <v>1350</v>
      </c>
      <c r="H372" t="s" s="178">
        <v>850</v>
      </c>
      <c r="I372" t="s" s="178">
        <f>IF(H372="Compliant","Yes","No")</f>
        <v>39</v>
      </c>
    </row>
    <row r="373" s="171" customFormat="1" ht="13.65" customHeight="1">
      <c r="A373" t="s" s="178">
        <v>845</v>
      </c>
      <c r="B373" t="s" s="178">
        <v>846</v>
      </c>
      <c r="C373" t="s" s="178">
        <v>861</v>
      </c>
      <c r="D373" t="s" s="178">
        <v>1351</v>
      </c>
      <c r="E373" t="s" s="178">
        <v>31</v>
      </c>
      <c r="F373" t="s" s="178">
        <v>1352</v>
      </c>
      <c r="H373" t="s" s="178">
        <v>882</v>
      </c>
      <c r="I373" t="s" s="178">
        <f>IF(H373="Compliant","Yes","No")</f>
        <v>37</v>
      </c>
    </row>
    <row r="374" s="171" customFormat="1" ht="13.65" customHeight="1">
      <c r="A374" t="s" s="178">
        <v>845</v>
      </c>
      <c r="B374" t="s" s="178">
        <v>846</v>
      </c>
      <c r="C374" t="s" s="178">
        <v>861</v>
      </c>
      <c r="D374" t="s" s="178">
        <v>1351</v>
      </c>
      <c r="E374" t="s" s="178">
        <v>30</v>
      </c>
      <c r="F374" t="s" s="178">
        <v>1353</v>
      </c>
      <c r="H374" t="s" s="178">
        <v>850</v>
      </c>
      <c r="I374" t="s" s="178">
        <f>IF(H374="Compliant","Yes","No")</f>
        <v>39</v>
      </c>
    </row>
    <row r="375" s="171" customFormat="1" ht="13.65" customHeight="1">
      <c r="A375" t="s" s="178">
        <v>845</v>
      </c>
      <c r="B375" t="s" s="178">
        <v>846</v>
      </c>
      <c r="C375" t="s" s="178">
        <v>861</v>
      </c>
      <c r="D375" t="s" s="178">
        <v>1351</v>
      </c>
      <c r="E375" t="s" s="178">
        <v>28</v>
      </c>
      <c r="F375" t="s" s="178">
        <v>1354</v>
      </c>
      <c r="H375" t="s" s="178">
        <v>850</v>
      </c>
      <c r="I375" t="s" s="178">
        <f>IF(H375="Compliant","Yes","No")</f>
        <v>39</v>
      </c>
    </row>
    <row r="376" s="171" customFormat="1" ht="13.65" customHeight="1">
      <c r="A376" t="s" s="178">
        <v>845</v>
      </c>
      <c r="B376" t="s" s="178">
        <v>846</v>
      </c>
      <c r="C376" t="s" s="178">
        <v>861</v>
      </c>
      <c r="D376" t="s" s="178">
        <v>1355</v>
      </c>
      <c r="E376" t="s" s="178">
        <v>29</v>
      </c>
      <c r="F376" t="s" s="178">
        <v>1356</v>
      </c>
      <c r="H376" t="s" s="178">
        <v>850</v>
      </c>
      <c r="I376" t="s" s="178">
        <f>IF(H376="Compliant","Yes","No")</f>
        <v>39</v>
      </c>
    </row>
    <row r="377" s="171" customFormat="1" ht="13.65" customHeight="1">
      <c r="A377" t="s" s="178">
        <v>845</v>
      </c>
      <c r="B377" t="s" s="178">
        <v>846</v>
      </c>
      <c r="C377" t="s" s="178">
        <v>861</v>
      </c>
      <c r="D377" t="s" s="178">
        <v>1355</v>
      </c>
      <c r="E377" t="s" s="178">
        <v>30</v>
      </c>
      <c r="F377" t="s" s="178">
        <v>1357</v>
      </c>
      <c r="H377" t="s" s="178">
        <v>882</v>
      </c>
      <c r="I377" t="s" s="178">
        <f>IF(H377="Compliant","Yes","No")</f>
        <v>37</v>
      </c>
    </row>
    <row r="378" s="171" customFormat="1" ht="13.65" customHeight="1">
      <c r="A378" t="s" s="178">
        <v>845</v>
      </c>
      <c r="B378" t="s" s="178">
        <v>846</v>
      </c>
      <c r="C378" t="s" s="178">
        <v>861</v>
      </c>
      <c r="D378" t="s" s="178">
        <v>1355</v>
      </c>
      <c r="E378" t="s" s="178">
        <v>31</v>
      </c>
      <c r="F378" t="s" s="178">
        <v>1358</v>
      </c>
      <c r="H378" t="s" s="178">
        <v>850</v>
      </c>
      <c r="I378" t="s" s="178">
        <f>IF(H378="Compliant","Yes","No")</f>
        <v>39</v>
      </c>
    </row>
    <row r="379" s="171" customFormat="1" ht="13.65" customHeight="1">
      <c r="A379" t="s" s="178">
        <v>845</v>
      </c>
      <c r="B379" t="s" s="178">
        <v>846</v>
      </c>
      <c r="C379" t="s" s="178">
        <v>861</v>
      </c>
      <c r="D379" t="s" s="178">
        <v>1359</v>
      </c>
      <c r="E379" t="s" s="178">
        <v>28</v>
      </c>
      <c r="F379" t="s" s="178">
        <v>1360</v>
      </c>
      <c r="H379" t="s" s="178">
        <v>885</v>
      </c>
      <c r="I379" t="s" s="178">
        <f>IF(H379="Compliant","Yes","No")</f>
        <v>37</v>
      </c>
    </row>
    <row r="380" s="171" customFormat="1" ht="13.65" customHeight="1">
      <c r="A380" t="s" s="178">
        <v>845</v>
      </c>
      <c r="B380" t="s" s="178">
        <v>846</v>
      </c>
      <c r="C380" t="s" s="178">
        <v>861</v>
      </c>
      <c r="D380" t="s" s="178">
        <v>1361</v>
      </c>
      <c r="E380" t="s" s="178">
        <v>31</v>
      </c>
      <c r="F380" t="s" s="178">
        <v>1362</v>
      </c>
      <c r="H380" t="s" s="178">
        <v>850</v>
      </c>
      <c r="I380" t="s" s="178">
        <f>IF(H380="Compliant","Yes","No")</f>
        <v>39</v>
      </c>
    </row>
    <row r="381" s="171" customFormat="1" ht="13.65" customHeight="1">
      <c r="A381" t="s" s="178">
        <v>845</v>
      </c>
      <c r="B381" t="s" s="178">
        <v>846</v>
      </c>
      <c r="C381" t="s" s="178">
        <v>861</v>
      </c>
      <c r="D381" t="s" s="178">
        <v>1361</v>
      </c>
      <c r="E381" t="s" s="178">
        <v>28</v>
      </c>
      <c r="F381" t="s" s="178">
        <v>1362</v>
      </c>
      <c r="H381" t="s" s="178">
        <v>850</v>
      </c>
      <c r="I381" t="s" s="178">
        <f>IF(H381="Compliant","Yes","No")</f>
        <v>39</v>
      </c>
    </row>
    <row r="382" s="171" customFormat="1" ht="13.65" customHeight="1">
      <c r="A382" t="s" s="178">
        <v>845</v>
      </c>
      <c r="B382" t="s" s="178">
        <v>846</v>
      </c>
      <c r="C382" t="s" s="178">
        <v>861</v>
      </c>
      <c r="D382" t="s" s="178">
        <v>1363</v>
      </c>
      <c r="E382" t="s" s="178">
        <v>30</v>
      </c>
      <c r="F382" t="s" s="178">
        <v>1364</v>
      </c>
      <c r="H382" t="s" s="178">
        <v>850</v>
      </c>
      <c r="I382" t="s" s="178">
        <f>IF(H382="Compliant","Yes","No")</f>
        <v>39</v>
      </c>
    </row>
    <row r="383" s="171" customFormat="1" ht="13.65" customHeight="1">
      <c r="A383" t="s" s="178">
        <v>845</v>
      </c>
      <c r="B383" t="s" s="178">
        <v>846</v>
      </c>
      <c r="C383" t="s" s="178">
        <v>861</v>
      </c>
      <c r="D383" t="s" s="178">
        <v>1363</v>
      </c>
      <c r="E383" t="s" s="178">
        <v>31</v>
      </c>
      <c r="F383" t="s" s="178">
        <v>1365</v>
      </c>
      <c r="H383" t="s" s="178">
        <v>882</v>
      </c>
      <c r="I383" t="s" s="178">
        <f>IF(H383="Compliant","Yes","No")</f>
        <v>37</v>
      </c>
    </row>
    <row r="384" s="171" customFormat="1" ht="13.65" customHeight="1">
      <c r="A384" t="s" s="178">
        <v>845</v>
      </c>
      <c r="B384" t="s" s="178">
        <v>846</v>
      </c>
      <c r="C384" t="s" s="178">
        <v>861</v>
      </c>
      <c r="D384" t="s" s="178">
        <v>1363</v>
      </c>
      <c r="E384" t="s" s="178">
        <v>28</v>
      </c>
      <c r="F384" t="s" s="178">
        <v>1366</v>
      </c>
      <c r="H384" t="s" s="178">
        <v>885</v>
      </c>
      <c r="I384" t="s" s="178">
        <f>IF(H384="Compliant","Yes","No")</f>
        <v>37</v>
      </c>
    </row>
    <row r="385" s="171" customFormat="1" ht="13.65" customHeight="1">
      <c r="A385" t="s" s="178">
        <v>845</v>
      </c>
      <c r="B385" t="s" s="178">
        <v>846</v>
      </c>
      <c r="C385" t="s" s="178">
        <v>861</v>
      </c>
      <c r="D385" t="s" s="178">
        <v>1367</v>
      </c>
      <c r="E385" t="s" s="178">
        <v>28</v>
      </c>
      <c r="F385" t="s" s="178">
        <v>1368</v>
      </c>
      <c r="H385" t="s" s="178">
        <v>885</v>
      </c>
      <c r="I385" t="s" s="178">
        <f>IF(H385="Compliant","Yes","No")</f>
        <v>37</v>
      </c>
    </row>
    <row r="386" s="171" customFormat="1" ht="13.65" customHeight="1">
      <c r="A386" t="s" s="178">
        <v>845</v>
      </c>
      <c r="B386" t="s" s="178">
        <v>846</v>
      </c>
      <c r="C386" t="s" s="178">
        <v>861</v>
      </c>
      <c r="D386" t="s" s="178">
        <v>1369</v>
      </c>
      <c r="E386" t="s" s="178">
        <v>28</v>
      </c>
      <c r="F386" t="s" s="178">
        <v>1370</v>
      </c>
      <c r="H386" t="s" s="178">
        <v>850</v>
      </c>
      <c r="I386" t="s" s="178">
        <f>IF(H386="Compliant","Yes","No")</f>
        <v>39</v>
      </c>
    </row>
    <row r="387" s="171" customFormat="1" ht="13.65" customHeight="1">
      <c r="A387" t="s" s="178">
        <v>845</v>
      </c>
      <c r="B387" t="s" s="178">
        <v>846</v>
      </c>
      <c r="C387" t="s" s="178">
        <v>861</v>
      </c>
      <c r="D387" t="s" s="178">
        <v>1371</v>
      </c>
      <c r="E387" t="s" s="178">
        <v>30</v>
      </c>
      <c r="F387" t="s" s="178">
        <v>1372</v>
      </c>
      <c r="H387" t="s" s="178">
        <v>850</v>
      </c>
      <c r="I387" t="s" s="178">
        <f>IF(H387="Compliant","Yes","No")</f>
        <v>39</v>
      </c>
    </row>
    <row r="388" s="171" customFormat="1" ht="13.65" customHeight="1">
      <c r="A388" t="s" s="178">
        <v>845</v>
      </c>
      <c r="B388" t="s" s="178">
        <v>846</v>
      </c>
      <c r="C388" t="s" s="178">
        <v>861</v>
      </c>
      <c r="D388" t="s" s="178">
        <v>1371</v>
      </c>
      <c r="E388" t="s" s="178">
        <v>31</v>
      </c>
      <c r="F388" t="s" s="178">
        <v>1373</v>
      </c>
      <c r="H388" t="s" s="178">
        <v>850</v>
      </c>
      <c r="I388" t="s" s="178">
        <f>IF(H388="Compliant","Yes","No")</f>
        <v>39</v>
      </c>
    </row>
    <row r="389" s="171" customFormat="1" ht="13.65" customHeight="1">
      <c r="A389" t="s" s="178">
        <v>845</v>
      </c>
      <c r="B389" t="s" s="178">
        <v>846</v>
      </c>
      <c r="C389" t="s" s="178">
        <v>861</v>
      </c>
      <c r="D389" t="s" s="178">
        <v>1371</v>
      </c>
      <c r="E389" t="s" s="178">
        <v>28</v>
      </c>
      <c r="F389" t="s" s="178">
        <v>1373</v>
      </c>
      <c r="H389" t="s" s="178">
        <v>850</v>
      </c>
      <c r="I389" t="s" s="178">
        <f>IF(H389="Compliant","Yes","No")</f>
        <v>39</v>
      </c>
    </row>
    <row r="390" s="171" customFormat="1" ht="13.65" customHeight="1">
      <c r="A390" t="s" s="178">
        <v>845</v>
      </c>
      <c r="B390" t="s" s="178">
        <v>846</v>
      </c>
      <c r="C390" t="s" s="178">
        <v>861</v>
      </c>
      <c r="D390" t="s" s="178">
        <v>1371</v>
      </c>
      <c r="E390" t="s" s="178">
        <v>29</v>
      </c>
      <c r="F390" t="s" s="178">
        <v>1374</v>
      </c>
      <c r="H390" t="s" s="178">
        <v>850</v>
      </c>
      <c r="I390" t="s" s="178">
        <f>IF(H390="Compliant","Yes","No")</f>
        <v>39</v>
      </c>
    </row>
    <row r="391" s="171" customFormat="1" ht="13.65" customHeight="1">
      <c r="A391" t="s" s="178">
        <v>845</v>
      </c>
      <c r="B391" t="s" s="178">
        <v>846</v>
      </c>
      <c r="C391" t="s" s="178">
        <v>861</v>
      </c>
      <c r="D391" t="s" s="178">
        <v>1375</v>
      </c>
      <c r="E391" t="s" s="178">
        <v>28</v>
      </c>
      <c r="F391" t="s" s="178">
        <v>1376</v>
      </c>
      <c r="H391" t="s" s="178">
        <v>885</v>
      </c>
      <c r="I391" t="s" s="178">
        <f>IF(H391="Compliant","Yes","No")</f>
        <v>37</v>
      </c>
    </row>
    <row r="392" s="171" customFormat="1" ht="13.65" customHeight="1">
      <c r="A392" t="s" s="178">
        <v>845</v>
      </c>
      <c r="B392" t="s" s="178">
        <v>846</v>
      </c>
      <c r="C392" t="s" s="178">
        <v>861</v>
      </c>
      <c r="D392" t="s" s="178">
        <v>1375</v>
      </c>
      <c r="E392" t="s" s="178">
        <v>30</v>
      </c>
      <c r="F392" t="s" s="178">
        <v>1377</v>
      </c>
      <c r="H392" t="s" s="178">
        <v>850</v>
      </c>
      <c r="I392" t="s" s="178">
        <f>IF(H392="Compliant","Yes","No")</f>
        <v>39</v>
      </c>
    </row>
    <row r="393" s="171" customFormat="1" ht="13.65" customHeight="1">
      <c r="A393" t="s" s="178">
        <v>845</v>
      </c>
      <c r="B393" t="s" s="178">
        <v>846</v>
      </c>
      <c r="C393" t="s" s="178">
        <v>861</v>
      </c>
      <c r="D393" t="s" s="178">
        <v>1378</v>
      </c>
      <c r="E393" t="s" s="178">
        <v>31</v>
      </c>
      <c r="F393" t="s" s="178">
        <v>1379</v>
      </c>
      <c r="H393" t="s" s="178">
        <v>850</v>
      </c>
      <c r="I393" t="s" s="178">
        <f>IF(H393="Compliant","Yes","No")</f>
        <v>39</v>
      </c>
    </row>
    <row r="394" s="171" customFormat="1" ht="13.65" customHeight="1">
      <c r="A394" t="s" s="178">
        <v>845</v>
      </c>
      <c r="B394" t="s" s="178">
        <v>846</v>
      </c>
      <c r="C394" t="s" s="178">
        <v>861</v>
      </c>
      <c r="D394" t="s" s="178">
        <v>1378</v>
      </c>
      <c r="E394" t="s" s="178">
        <v>28</v>
      </c>
      <c r="F394" t="s" s="178">
        <v>1380</v>
      </c>
      <c r="H394" t="s" s="178">
        <v>850</v>
      </c>
      <c r="I394" t="s" s="178">
        <f>IF(H394="Compliant","Yes","No")</f>
        <v>39</v>
      </c>
    </row>
    <row r="395" s="171" customFormat="1" ht="13.65" customHeight="1">
      <c r="A395" t="s" s="178">
        <v>845</v>
      </c>
      <c r="B395" t="s" s="178">
        <v>846</v>
      </c>
      <c r="C395" t="s" s="178">
        <v>861</v>
      </c>
      <c r="D395" t="s" s="178">
        <v>1378</v>
      </c>
      <c r="E395" t="s" s="178">
        <v>30</v>
      </c>
      <c r="F395" t="s" s="178">
        <v>1381</v>
      </c>
      <c r="H395" t="s" s="178">
        <v>850</v>
      </c>
      <c r="I395" t="s" s="178">
        <f>IF(H395="Compliant","Yes","No")</f>
        <v>39</v>
      </c>
    </row>
    <row r="396" s="171" customFormat="1" ht="13.65" customHeight="1">
      <c r="A396" t="s" s="178">
        <v>845</v>
      </c>
      <c r="B396" t="s" s="178">
        <v>846</v>
      </c>
      <c r="C396" t="s" s="178">
        <v>861</v>
      </c>
      <c r="D396" t="s" s="178">
        <v>1378</v>
      </c>
      <c r="E396" t="s" s="178">
        <v>29</v>
      </c>
      <c r="F396" t="s" s="178">
        <v>1382</v>
      </c>
      <c r="H396" t="s" s="178">
        <v>850</v>
      </c>
      <c r="I396" t="s" s="178">
        <f>IF(H396="Compliant","Yes","No")</f>
        <v>39</v>
      </c>
    </row>
    <row r="397" s="171" customFormat="1" ht="13.65" customHeight="1">
      <c r="A397" t="s" s="178">
        <v>845</v>
      </c>
      <c r="B397" t="s" s="178">
        <v>846</v>
      </c>
      <c r="C397" t="s" s="178">
        <v>861</v>
      </c>
      <c r="D397" t="s" s="178">
        <v>1383</v>
      </c>
      <c r="E397" t="s" s="178">
        <v>28</v>
      </c>
      <c r="F397" t="s" s="178">
        <v>1384</v>
      </c>
      <c r="H397" t="s" s="178">
        <v>850</v>
      </c>
      <c r="I397" t="s" s="178">
        <f>IF(H397="Compliant","Yes","No")</f>
        <v>39</v>
      </c>
    </row>
    <row r="398" s="171" customFormat="1" ht="13.65" customHeight="1">
      <c r="A398" t="s" s="178">
        <v>845</v>
      </c>
      <c r="B398" t="s" s="178">
        <v>846</v>
      </c>
      <c r="C398" t="s" s="178">
        <v>861</v>
      </c>
      <c r="D398" t="s" s="178">
        <v>1383</v>
      </c>
      <c r="E398" t="s" s="178">
        <v>29</v>
      </c>
      <c r="F398" t="s" s="178">
        <v>1384</v>
      </c>
      <c r="H398" t="s" s="178">
        <v>850</v>
      </c>
      <c r="I398" t="s" s="178">
        <f>IF(H398="Compliant","Yes","No")</f>
        <v>39</v>
      </c>
    </row>
    <row r="399" s="171" customFormat="1" ht="13.65" customHeight="1">
      <c r="A399" t="s" s="178">
        <v>845</v>
      </c>
      <c r="B399" t="s" s="178">
        <v>846</v>
      </c>
      <c r="C399" t="s" s="178">
        <v>861</v>
      </c>
      <c r="D399" t="s" s="178">
        <v>1385</v>
      </c>
      <c r="E399" t="s" s="178">
        <v>28</v>
      </c>
      <c r="F399" t="s" s="178">
        <v>1386</v>
      </c>
      <c r="H399" t="s" s="178">
        <v>850</v>
      </c>
      <c r="I399" t="s" s="178">
        <f>IF(H399="Compliant","Yes","No")</f>
        <v>39</v>
      </c>
    </row>
    <row r="400" s="171" customFormat="1" ht="13.65" customHeight="1">
      <c r="A400" t="s" s="178">
        <v>845</v>
      </c>
      <c r="B400" t="s" s="178">
        <v>846</v>
      </c>
      <c r="C400" t="s" s="178">
        <v>861</v>
      </c>
      <c r="D400" t="s" s="178">
        <v>1385</v>
      </c>
      <c r="E400" t="s" s="178">
        <v>29</v>
      </c>
      <c r="F400" t="s" s="178">
        <v>1387</v>
      </c>
      <c r="H400" t="s" s="178">
        <v>850</v>
      </c>
      <c r="I400" t="s" s="178">
        <f>IF(H400="Compliant","Yes","No")</f>
        <v>39</v>
      </c>
    </row>
    <row r="401" s="171" customFormat="1" ht="13.65" customHeight="1">
      <c r="A401" t="s" s="178">
        <v>845</v>
      </c>
      <c r="B401" t="s" s="178">
        <v>846</v>
      </c>
      <c r="C401" t="s" s="178">
        <v>861</v>
      </c>
      <c r="D401" t="s" s="178">
        <v>1385</v>
      </c>
      <c r="E401" t="s" s="178">
        <v>30</v>
      </c>
      <c r="F401" t="s" s="178">
        <v>1388</v>
      </c>
      <c r="H401" t="s" s="178">
        <v>882</v>
      </c>
      <c r="I401" t="s" s="178">
        <f>IF(H401="Compliant","Yes","No")</f>
        <v>37</v>
      </c>
    </row>
    <row r="402" s="171" customFormat="1" ht="13.65" customHeight="1">
      <c r="A402" t="s" s="178">
        <v>845</v>
      </c>
      <c r="B402" t="s" s="178">
        <v>846</v>
      </c>
      <c r="C402" t="s" s="178">
        <v>861</v>
      </c>
      <c r="D402" t="s" s="178">
        <v>1385</v>
      </c>
      <c r="E402" t="s" s="178">
        <v>31</v>
      </c>
      <c r="F402" t="s" s="178">
        <v>1389</v>
      </c>
      <c r="H402" t="s" s="178">
        <v>882</v>
      </c>
      <c r="I402" t="s" s="178">
        <f>IF(H402="Compliant","Yes","No")</f>
        <v>37</v>
      </c>
    </row>
    <row r="403" s="171" customFormat="1" ht="13.65" customHeight="1">
      <c r="A403" t="s" s="178">
        <v>845</v>
      </c>
      <c r="B403" t="s" s="178">
        <v>846</v>
      </c>
      <c r="C403" t="s" s="178">
        <v>861</v>
      </c>
      <c r="D403" t="s" s="178">
        <v>1390</v>
      </c>
      <c r="E403" t="s" s="178">
        <v>28</v>
      </c>
      <c r="F403" t="s" s="178">
        <v>1391</v>
      </c>
      <c r="H403" t="s" s="178">
        <v>850</v>
      </c>
      <c r="I403" t="s" s="178">
        <f>IF(H403="Compliant","Yes","No")</f>
        <v>39</v>
      </c>
    </row>
    <row r="404" s="171" customFormat="1" ht="13.65" customHeight="1">
      <c r="A404" t="s" s="178">
        <v>845</v>
      </c>
      <c r="B404" t="s" s="178">
        <v>846</v>
      </c>
      <c r="C404" t="s" s="178">
        <v>861</v>
      </c>
      <c r="D404" t="s" s="178">
        <v>1390</v>
      </c>
      <c r="E404" t="s" s="178">
        <v>29</v>
      </c>
      <c r="F404" t="s" s="178">
        <v>1392</v>
      </c>
      <c r="H404" t="s" s="178">
        <v>850</v>
      </c>
      <c r="I404" t="s" s="178">
        <f>IF(H404="Compliant","Yes","No")</f>
        <v>39</v>
      </c>
    </row>
    <row r="405" s="171" customFormat="1" ht="13.65" customHeight="1">
      <c r="A405" t="s" s="178">
        <v>845</v>
      </c>
      <c r="B405" t="s" s="178">
        <v>846</v>
      </c>
      <c r="C405" t="s" s="178">
        <v>861</v>
      </c>
      <c r="D405" t="s" s="178">
        <v>1390</v>
      </c>
      <c r="E405" t="s" s="178">
        <v>30</v>
      </c>
      <c r="F405" t="s" s="178">
        <v>1393</v>
      </c>
      <c r="H405" t="s" s="178">
        <v>882</v>
      </c>
      <c r="I405" t="s" s="178">
        <f>IF(H405="Compliant","Yes","No")</f>
        <v>37</v>
      </c>
    </row>
    <row r="406" s="171" customFormat="1" ht="13.65" customHeight="1">
      <c r="A406" t="s" s="178">
        <v>845</v>
      </c>
      <c r="B406" t="s" s="178">
        <v>846</v>
      </c>
      <c r="C406" t="s" s="178">
        <v>861</v>
      </c>
      <c r="D406" t="s" s="178">
        <v>1390</v>
      </c>
      <c r="E406" t="s" s="178">
        <v>31</v>
      </c>
      <c r="F406" t="s" s="178">
        <v>1394</v>
      </c>
      <c r="H406" t="s" s="178">
        <v>850</v>
      </c>
      <c r="I406" t="s" s="178">
        <f>IF(H406="Compliant","Yes","No")</f>
        <v>39</v>
      </c>
    </row>
    <row r="407" s="171" customFormat="1" ht="13.65" customHeight="1">
      <c r="A407" t="s" s="178">
        <v>845</v>
      </c>
      <c r="B407" t="s" s="178">
        <v>846</v>
      </c>
      <c r="C407" t="s" s="178">
        <v>861</v>
      </c>
      <c r="D407" t="s" s="178">
        <v>1395</v>
      </c>
      <c r="E407" t="s" s="178">
        <v>28</v>
      </c>
      <c r="F407" t="s" s="178">
        <v>1396</v>
      </c>
      <c r="H407" t="s" s="178">
        <v>850</v>
      </c>
      <c r="I407" t="s" s="178">
        <f>IF(H407="Compliant","Yes","No")</f>
        <v>39</v>
      </c>
    </row>
    <row r="408" s="171" customFormat="1" ht="13.65" customHeight="1">
      <c r="A408" t="s" s="178">
        <v>845</v>
      </c>
      <c r="B408" t="s" s="178">
        <v>846</v>
      </c>
      <c r="C408" t="s" s="178">
        <v>861</v>
      </c>
      <c r="D408" t="s" s="178">
        <v>1397</v>
      </c>
      <c r="E408" t="s" s="178">
        <v>28</v>
      </c>
      <c r="F408" t="s" s="178">
        <v>1398</v>
      </c>
      <c r="H408" t="s" s="178">
        <v>885</v>
      </c>
      <c r="I408" t="s" s="178">
        <f>IF(H408="Compliant","Yes","No")</f>
        <v>37</v>
      </c>
    </row>
    <row r="409" s="171" customFormat="1" ht="13.65" customHeight="1">
      <c r="A409" t="s" s="178">
        <v>845</v>
      </c>
      <c r="B409" t="s" s="178">
        <v>846</v>
      </c>
      <c r="C409" t="s" s="178">
        <v>861</v>
      </c>
      <c r="D409" t="s" s="178">
        <v>1399</v>
      </c>
      <c r="E409" t="s" s="178">
        <v>28</v>
      </c>
      <c r="F409" t="s" s="178">
        <v>1400</v>
      </c>
      <c r="H409" t="s" s="178">
        <v>850</v>
      </c>
      <c r="I409" t="s" s="178">
        <f>IF(H409="Compliant","Yes","No")</f>
        <v>39</v>
      </c>
    </row>
    <row r="410" s="171" customFormat="1" ht="13.65" customHeight="1">
      <c r="A410" t="s" s="178">
        <v>845</v>
      </c>
      <c r="B410" t="s" s="178">
        <v>846</v>
      </c>
      <c r="C410" t="s" s="178">
        <v>861</v>
      </c>
      <c r="D410" t="s" s="178">
        <v>1401</v>
      </c>
      <c r="E410" t="s" s="178">
        <v>28</v>
      </c>
      <c r="F410" t="s" s="178">
        <v>1402</v>
      </c>
      <c r="H410" t="s" s="178">
        <v>850</v>
      </c>
      <c r="I410" t="s" s="178">
        <f>IF(H410="Compliant","Yes","No")</f>
        <v>39</v>
      </c>
    </row>
    <row r="411" s="171" customFormat="1" ht="13.65" customHeight="1">
      <c r="A411" t="s" s="178">
        <v>845</v>
      </c>
      <c r="B411" t="s" s="178">
        <v>846</v>
      </c>
      <c r="C411" t="s" s="178">
        <v>861</v>
      </c>
      <c r="D411" t="s" s="178">
        <v>1401</v>
      </c>
      <c r="E411" t="s" s="178">
        <v>31</v>
      </c>
      <c r="F411" t="s" s="178">
        <v>1403</v>
      </c>
      <c r="H411" t="s" s="178">
        <v>850</v>
      </c>
      <c r="I411" t="s" s="178">
        <f>IF(H411="Compliant","Yes","No")</f>
        <v>39</v>
      </c>
    </row>
    <row r="412" s="171" customFormat="1" ht="13.65" customHeight="1">
      <c r="A412" t="s" s="178">
        <v>845</v>
      </c>
      <c r="B412" t="s" s="178">
        <v>846</v>
      </c>
      <c r="C412" t="s" s="178">
        <v>861</v>
      </c>
      <c r="D412" t="s" s="178">
        <v>1404</v>
      </c>
      <c r="E412" t="s" s="178">
        <v>30</v>
      </c>
      <c r="F412" t="s" s="178">
        <v>1405</v>
      </c>
      <c r="H412" t="s" s="178">
        <v>850</v>
      </c>
      <c r="I412" t="s" s="178">
        <f>IF(H412="Compliant","Yes","No")</f>
        <v>39</v>
      </c>
    </row>
    <row r="413" s="171" customFormat="1" ht="13.65" customHeight="1">
      <c r="A413" t="s" s="178">
        <v>845</v>
      </c>
      <c r="B413" t="s" s="178">
        <v>846</v>
      </c>
      <c r="C413" t="s" s="178">
        <v>861</v>
      </c>
      <c r="D413" t="s" s="178">
        <v>1404</v>
      </c>
      <c r="E413" t="s" s="178">
        <v>28</v>
      </c>
      <c r="F413" t="s" s="178">
        <v>1406</v>
      </c>
      <c r="H413" t="s" s="178">
        <v>882</v>
      </c>
      <c r="I413" t="s" s="178">
        <f>IF(H413="Compliant","Yes","No")</f>
        <v>37</v>
      </c>
    </row>
    <row r="414" s="171" customFormat="1" ht="13.65" customHeight="1">
      <c r="A414" t="s" s="178">
        <v>845</v>
      </c>
      <c r="B414" t="s" s="178">
        <v>846</v>
      </c>
      <c r="C414" t="s" s="178">
        <v>861</v>
      </c>
      <c r="D414" t="s" s="178">
        <v>1404</v>
      </c>
      <c r="E414" t="s" s="178">
        <v>29</v>
      </c>
      <c r="F414" t="s" s="178">
        <v>1406</v>
      </c>
      <c r="H414" t="s" s="178">
        <v>882</v>
      </c>
      <c r="I414" t="s" s="178">
        <f>IF(H414="Compliant","Yes","No")</f>
        <v>37</v>
      </c>
    </row>
    <row r="415" s="171" customFormat="1" ht="13.65" customHeight="1">
      <c r="A415" t="s" s="178">
        <v>845</v>
      </c>
      <c r="B415" t="s" s="178">
        <v>846</v>
      </c>
      <c r="C415" t="s" s="178">
        <v>861</v>
      </c>
      <c r="D415" t="s" s="178">
        <v>1404</v>
      </c>
      <c r="E415" t="s" s="178">
        <v>31</v>
      </c>
      <c r="F415" t="s" s="178">
        <v>1407</v>
      </c>
      <c r="H415" t="s" s="178">
        <v>882</v>
      </c>
      <c r="I415" t="s" s="178">
        <f>IF(H415="Compliant","Yes","No")</f>
        <v>37</v>
      </c>
    </row>
    <row r="416" s="171" customFormat="1" ht="13.65" customHeight="1">
      <c r="A416" t="s" s="178">
        <v>845</v>
      </c>
      <c r="B416" t="s" s="178">
        <v>846</v>
      </c>
      <c r="C416" t="s" s="178">
        <v>861</v>
      </c>
      <c r="D416" t="s" s="178">
        <v>1408</v>
      </c>
      <c r="E416" t="s" s="178">
        <v>29</v>
      </c>
      <c r="F416" t="s" s="178">
        <v>1409</v>
      </c>
      <c r="H416" t="s" s="178">
        <v>850</v>
      </c>
      <c r="I416" t="s" s="178">
        <f>IF(H416="Compliant","Yes","No")</f>
        <v>39</v>
      </c>
    </row>
    <row r="417" s="171" customFormat="1" ht="13.65" customHeight="1">
      <c r="A417" t="s" s="178">
        <v>845</v>
      </c>
      <c r="B417" t="s" s="178">
        <v>846</v>
      </c>
      <c r="C417" t="s" s="178">
        <v>861</v>
      </c>
      <c r="D417" t="s" s="178">
        <v>1408</v>
      </c>
      <c r="E417" t="s" s="178">
        <v>28</v>
      </c>
      <c r="F417" t="s" s="178">
        <v>1410</v>
      </c>
      <c r="H417" t="s" s="178">
        <v>885</v>
      </c>
      <c r="I417" t="s" s="178">
        <f>IF(H417="Compliant","Yes","No")</f>
        <v>37</v>
      </c>
    </row>
    <row r="418" s="171" customFormat="1" ht="13.65" customHeight="1">
      <c r="A418" t="s" s="178">
        <v>845</v>
      </c>
      <c r="B418" t="s" s="178">
        <v>846</v>
      </c>
      <c r="C418" t="s" s="178">
        <v>861</v>
      </c>
      <c r="D418" t="s" s="178">
        <v>1411</v>
      </c>
      <c r="E418" t="s" s="178">
        <v>28</v>
      </c>
      <c r="F418" t="s" s="178">
        <v>1412</v>
      </c>
      <c r="H418" t="s" s="178">
        <v>850</v>
      </c>
      <c r="I418" t="s" s="178">
        <f>IF(H418="Compliant","Yes","No")</f>
        <v>39</v>
      </c>
    </row>
    <row r="419" s="171" customFormat="1" ht="13.65" customHeight="1">
      <c r="A419" t="s" s="178">
        <v>845</v>
      </c>
      <c r="B419" t="s" s="178">
        <v>846</v>
      </c>
      <c r="C419" t="s" s="178">
        <v>861</v>
      </c>
      <c r="D419" t="s" s="178">
        <v>1411</v>
      </c>
      <c r="E419" t="s" s="178">
        <v>31</v>
      </c>
      <c r="F419" t="s" s="178">
        <v>1413</v>
      </c>
      <c r="H419" t="s" s="178">
        <v>850</v>
      </c>
      <c r="I419" t="s" s="178">
        <f>IF(H419="Compliant","Yes","No")</f>
        <v>39</v>
      </c>
    </row>
    <row r="420" s="171" customFormat="1" ht="13.65" customHeight="1">
      <c r="A420" t="s" s="178">
        <v>845</v>
      </c>
      <c r="B420" t="s" s="178">
        <v>846</v>
      </c>
      <c r="C420" t="s" s="178">
        <v>861</v>
      </c>
      <c r="D420" t="s" s="178">
        <v>1411</v>
      </c>
      <c r="E420" t="s" s="178">
        <v>30</v>
      </c>
      <c r="F420" t="s" s="178">
        <v>1414</v>
      </c>
      <c r="H420" t="s" s="178">
        <v>850</v>
      </c>
      <c r="I420" t="s" s="178">
        <f>IF(H420="Compliant","Yes","No")</f>
        <v>39</v>
      </c>
    </row>
    <row r="421" s="171" customFormat="1" ht="13.65" customHeight="1">
      <c r="A421" t="s" s="178">
        <v>845</v>
      </c>
      <c r="B421" t="s" s="178">
        <v>846</v>
      </c>
      <c r="C421" t="s" s="178">
        <v>861</v>
      </c>
      <c r="D421" t="s" s="178">
        <v>1411</v>
      </c>
      <c r="E421" t="s" s="178">
        <v>29</v>
      </c>
      <c r="F421" t="s" s="178">
        <v>1415</v>
      </c>
      <c r="H421" t="s" s="178">
        <v>850</v>
      </c>
      <c r="I421" t="s" s="178">
        <f>IF(H421="Compliant","Yes","No")</f>
        <v>39</v>
      </c>
    </row>
    <row r="422" s="171" customFormat="1" ht="13.65" customHeight="1">
      <c r="A422" t="s" s="178">
        <v>845</v>
      </c>
      <c r="B422" t="s" s="178">
        <v>846</v>
      </c>
      <c r="C422" t="s" s="178">
        <v>861</v>
      </c>
      <c r="D422" t="s" s="178">
        <v>1416</v>
      </c>
      <c r="E422" t="s" s="178">
        <v>28</v>
      </c>
      <c r="F422" t="s" s="178">
        <v>1417</v>
      </c>
      <c r="H422" t="s" s="178">
        <v>850</v>
      </c>
      <c r="I422" t="s" s="178">
        <f>IF(H422="Compliant","Yes","No")</f>
        <v>39</v>
      </c>
    </row>
    <row r="423" s="171" customFormat="1" ht="13.65" customHeight="1">
      <c r="A423" t="s" s="178">
        <v>845</v>
      </c>
      <c r="B423" t="s" s="178">
        <v>846</v>
      </c>
      <c r="C423" t="s" s="178">
        <v>861</v>
      </c>
      <c r="D423" t="s" s="178">
        <v>1416</v>
      </c>
      <c r="E423" t="s" s="178">
        <v>31</v>
      </c>
      <c r="F423" t="s" s="178">
        <v>1418</v>
      </c>
      <c r="H423" t="s" s="178">
        <v>850</v>
      </c>
      <c r="I423" t="s" s="178">
        <f>IF(H423="Compliant","Yes","No")</f>
        <v>39</v>
      </c>
    </row>
    <row r="424" s="171" customFormat="1" ht="13.65" customHeight="1">
      <c r="A424" t="s" s="178">
        <v>845</v>
      </c>
      <c r="B424" t="s" s="178">
        <v>846</v>
      </c>
      <c r="C424" t="s" s="178">
        <v>861</v>
      </c>
      <c r="D424" t="s" s="178">
        <v>1416</v>
      </c>
      <c r="E424" t="s" s="178">
        <v>30</v>
      </c>
      <c r="F424" t="s" s="178">
        <v>1419</v>
      </c>
      <c r="H424" t="s" s="178">
        <v>850</v>
      </c>
      <c r="I424" t="s" s="178">
        <f>IF(H424="Compliant","Yes","No")</f>
        <v>39</v>
      </c>
    </row>
    <row r="425" s="171" customFormat="1" ht="13.65" customHeight="1">
      <c r="A425" t="s" s="178">
        <v>845</v>
      </c>
      <c r="B425" t="s" s="178">
        <v>846</v>
      </c>
      <c r="C425" t="s" s="178">
        <v>861</v>
      </c>
      <c r="D425" t="s" s="178">
        <v>1416</v>
      </c>
      <c r="E425" t="s" s="178">
        <v>29</v>
      </c>
      <c r="F425" t="s" s="178">
        <v>1420</v>
      </c>
      <c r="H425" t="s" s="178">
        <v>850</v>
      </c>
      <c r="I425" t="s" s="178">
        <f>IF(H425="Compliant","Yes","No")</f>
        <v>39</v>
      </c>
    </row>
    <row r="426" s="171" customFormat="1" ht="13.65" customHeight="1">
      <c r="A426" t="s" s="178">
        <v>845</v>
      </c>
      <c r="B426" t="s" s="178">
        <v>846</v>
      </c>
      <c r="C426" t="s" s="178">
        <v>861</v>
      </c>
      <c r="D426" t="s" s="178">
        <v>1421</v>
      </c>
      <c r="E426" t="s" s="178">
        <v>28</v>
      </c>
      <c r="F426" t="s" s="178">
        <v>1422</v>
      </c>
      <c r="H426" t="s" s="178">
        <v>850</v>
      </c>
      <c r="I426" t="s" s="178">
        <f>IF(H426="Compliant","Yes","No")</f>
        <v>39</v>
      </c>
    </row>
    <row r="427" s="171" customFormat="1" ht="13.65" customHeight="1">
      <c r="A427" t="s" s="178">
        <v>845</v>
      </c>
      <c r="B427" t="s" s="178">
        <v>846</v>
      </c>
      <c r="C427" t="s" s="178">
        <v>861</v>
      </c>
      <c r="D427" t="s" s="178">
        <v>1423</v>
      </c>
      <c r="E427" t="s" s="178">
        <v>28</v>
      </c>
      <c r="F427" t="s" s="178">
        <v>1424</v>
      </c>
      <c r="H427" t="s" s="178">
        <v>850</v>
      </c>
      <c r="I427" t="s" s="178">
        <f>IF(H427="Compliant","Yes","No")</f>
        <v>39</v>
      </c>
    </row>
    <row r="428" s="171" customFormat="1" ht="13.65" customHeight="1">
      <c r="A428" t="s" s="178">
        <v>845</v>
      </c>
      <c r="B428" t="s" s="178">
        <v>846</v>
      </c>
      <c r="C428" t="s" s="178">
        <v>861</v>
      </c>
      <c r="D428" t="s" s="178">
        <v>1425</v>
      </c>
      <c r="E428" t="s" s="178">
        <v>29</v>
      </c>
      <c r="F428" t="s" s="178">
        <v>1426</v>
      </c>
      <c r="H428" t="s" s="178">
        <v>850</v>
      </c>
      <c r="I428" t="s" s="178">
        <f>IF(H428="Compliant","Yes","No")</f>
        <v>39</v>
      </c>
    </row>
    <row r="429" s="171" customFormat="1" ht="13.65" customHeight="1">
      <c r="A429" t="s" s="178">
        <v>845</v>
      </c>
      <c r="B429" t="s" s="178">
        <v>846</v>
      </c>
      <c r="C429" t="s" s="178">
        <v>861</v>
      </c>
      <c r="D429" t="s" s="178">
        <v>1425</v>
      </c>
      <c r="E429" t="s" s="178">
        <v>30</v>
      </c>
      <c r="F429" t="s" s="178">
        <v>1427</v>
      </c>
      <c r="H429" t="s" s="178">
        <v>850</v>
      </c>
      <c r="I429" t="s" s="178">
        <f>IF(H429="Compliant","Yes","No")</f>
        <v>39</v>
      </c>
    </row>
    <row r="430" s="171" customFormat="1" ht="13.65" customHeight="1">
      <c r="A430" t="s" s="178">
        <v>845</v>
      </c>
      <c r="B430" t="s" s="178">
        <v>846</v>
      </c>
      <c r="C430" t="s" s="178">
        <v>861</v>
      </c>
      <c r="D430" t="s" s="178">
        <v>1425</v>
      </c>
      <c r="E430" t="s" s="178">
        <v>28</v>
      </c>
      <c r="F430" t="s" s="178">
        <v>1428</v>
      </c>
      <c r="H430" t="s" s="178">
        <v>850</v>
      </c>
      <c r="I430" t="s" s="178">
        <f>IF(H430="Compliant","Yes","No")</f>
        <v>39</v>
      </c>
    </row>
    <row r="431" s="171" customFormat="1" ht="13.65" customHeight="1">
      <c r="A431" t="s" s="178">
        <v>845</v>
      </c>
      <c r="B431" t="s" s="178">
        <v>846</v>
      </c>
      <c r="C431" t="s" s="178">
        <v>861</v>
      </c>
      <c r="D431" t="s" s="178">
        <v>1429</v>
      </c>
      <c r="E431" t="s" s="178">
        <v>28</v>
      </c>
      <c r="F431" t="s" s="178">
        <v>1430</v>
      </c>
      <c r="H431" t="s" s="178">
        <v>850</v>
      </c>
      <c r="I431" t="s" s="178">
        <f>IF(H431="Compliant","Yes","No")</f>
        <v>39</v>
      </c>
    </row>
    <row r="432" s="171" customFormat="1" ht="13.65" customHeight="1">
      <c r="A432" t="s" s="178">
        <v>845</v>
      </c>
      <c r="B432" t="s" s="178">
        <v>846</v>
      </c>
      <c r="C432" t="s" s="178">
        <v>861</v>
      </c>
      <c r="D432" t="s" s="178">
        <v>1431</v>
      </c>
      <c r="E432" t="s" s="178">
        <v>28</v>
      </c>
      <c r="F432" t="s" s="178">
        <v>1432</v>
      </c>
      <c r="H432" t="s" s="178">
        <v>850</v>
      </c>
      <c r="I432" t="s" s="178">
        <f>IF(H432="Compliant","Yes","No")</f>
        <v>39</v>
      </c>
    </row>
    <row r="433" s="171" customFormat="1" ht="13.65" customHeight="1">
      <c r="A433" t="s" s="178">
        <v>845</v>
      </c>
      <c r="B433" t="s" s="178">
        <v>846</v>
      </c>
      <c r="C433" t="s" s="178">
        <v>861</v>
      </c>
      <c r="D433" t="s" s="178">
        <v>1433</v>
      </c>
      <c r="E433" t="s" s="178">
        <v>28</v>
      </c>
      <c r="F433" t="s" s="178">
        <v>1434</v>
      </c>
      <c r="H433" t="s" s="178">
        <v>850</v>
      </c>
      <c r="I433" t="s" s="178">
        <f>IF(H433="Compliant","Yes","No")</f>
        <v>39</v>
      </c>
    </row>
    <row r="434" s="171" customFormat="1" ht="13.65" customHeight="1">
      <c r="A434" t="s" s="178">
        <v>845</v>
      </c>
      <c r="B434" t="s" s="178">
        <v>846</v>
      </c>
      <c r="C434" t="s" s="178">
        <v>861</v>
      </c>
      <c r="D434" t="s" s="178">
        <v>1435</v>
      </c>
      <c r="E434" t="s" s="178">
        <v>30</v>
      </c>
      <c r="F434" t="s" s="178">
        <v>1436</v>
      </c>
      <c r="H434" t="s" s="178">
        <v>850</v>
      </c>
      <c r="I434" t="s" s="178">
        <f>IF(H434="Compliant","Yes","No")</f>
        <v>39</v>
      </c>
    </row>
    <row r="435" s="171" customFormat="1" ht="13.65" customHeight="1">
      <c r="A435" t="s" s="178">
        <v>845</v>
      </c>
      <c r="B435" t="s" s="178">
        <v>846</v>
      </c>
      <c r="C435" t="s" s="178">
        <v>861</v>
      </c>
      <c r="D435" t="s" s="178">
        <v>1435</v>
      </c>
      <c r="E435" t="s" s="178">
        <v>31</v>
      </c>
      <c r="F435" t="s" s="178">
        <v>1437</v>
      </c>
      <c r="H435" t="s" s="178">
        <v>850</v>
      </c>
      <c r="I435" t="s" s="178">
        <f>IF(H435="Compliant","Yes","No")</f>
        <v>39</v>
      </c>
    </row>
    <row r="436" s="171" customFormat="1" ht="13.65" customHeight="1">
      <c r="A436" t="s" s="178">
        <v>845</v>
      </c>
      <c r="B436" t="s" s="178">
        <v>846</v>
      </c>
      <c r="C436" t="s" s="178">
        <v>861</v>
      </c>
      <c r="D436" t="s" s="178">
        <v>1435</v>
      </c>
      <c r="E436" t="s" s="178">
        <v>28</v>
      </c>
      <c r="F436" t="s" s="178">
        <v>1437</v>
      </c>
      <c r="H436" t="s" s="178">
        <v>850</v>
      </c>
      <c r="I436" t="s" s="178">
        <f>IF(H436="Compliant","Yes","No")</f>
        <v>39</v>
      </c>
    </row>
    <row r="437" s="171" customFormat="1" ht="13.65" customHeight="1">
      <c r="A437" t="s" s="178">
        <v>845</v>
      </c>
      <c r="B437" t="s" s="178">
        <v>846</v>
      </c>
      <c r="C437" t="s" s="178">
        <v>861</v>
      </c>
      <c r="D437" t="s" s="178">
        <v>1438</v>
      </c>
      <c r="E437" t="s" s="178">
        <v>30</v>
      </c>
      <c r="F437" t="s" s="178">
        <v>1439</v>
      </c>
      <c r="H437" t="s" s="178">
        <v>850</v>
      </c>
      <c r="I437" t="s" s="178">
        <f>IF(H437="Compliant","Yes","No")</f>
        <v>39</v>
      </c>
    </row>
    <row r="438" s="171" customFormat="1" ht="13.65" customHeight="1">
      <c r="A438" t="s" s="178">
        <v>845</v>
      </c>
      <c r="B438" t="s" s="178">
        <v>846</v>
      </c>
      <c r="C438" t="s" s="178">
        <v>861</v>
      </c>
      <c r="D438" t="s" s="178">
        <v>1438</v>
      </c>
      <c r="E438" t="s" s="178">
        <v>29</v>
      </c>
      <c r="F438" t="s" s="178">
        <v>1440</v>
      </c>
      <c r="H438" t="s" s="178">
        <v>850</v>
      </c>
      <c r="I438" t="s" s="178">
        <f>IF(H438="Compliant","Yes","No")</f>
        <v>39</v>
      </c>
    </row>
    <row r="439" s="171" customFormat="1" ht="13.65" customHeight="1">
      <c r="A439" t="s" s="178">
        <v>845</v>
      </c>
      <c r="B439" t="s" s="178">
        <v>846</v>
      </c>
      <c r="C439" t="s" s="178">
        <v>861</v>
      </c>
      <c r="D439" t="s" s="178">
        <v>1438</v>
      </c>
      <c r="E439" t="s" s="178">
        <v>28</v>
      </c>
      <c r="F439" t="s" s="178">
        <v>1441</v>
      </c>
      <c r="H439" t="s" s="178">
        <v>850</v>
      </c>
      <c r="I439" t="s" s="178">
        <f>IF(H439="Compliant","Yes","No")</f>
        <v>39</v>
      </c>
    </row>
    <row r="440" s="171" customFormat="1" ht="13.65" customHeight="1">
      <c r="A440" t="s" s="178">
        <v>845</v>
      </c>
      <c r="B440" t="s" s="178">
        <v>846</v>
      </c>
      <c r="C440" t="s" s="178">
        <v>861</v>
      </c>
      <c r="D440" t="s" s="178">
        <v>1442</v>
      </c>
      <c r="E440" t="s" s="178">
        <v>30</v>
      </c>
      <c r="F440" t="s" s="178">
        <v>1443</v>
      </c>
      <c r="H440" t="s" s="178">
        <v>850</v>
      </c>
      <c r="I440" t="s" s="178">
        <f>IF(H440="Compliant","Yes","No")</f>
        <v>39</v>
      </c>
    </row>
    <row r="441" s="171" customFormat="1" ht="13.65" customHeight="1">
      <c r="A441" t="s" s="178">
        <v>845</v>
      </c>
      <c r="B441" t="s" s="178">
        <v>846</v>
      </c>
      <c r="C441" t="s" s="178">
        <v>861</v>
      </c>
      <c r="D441" t="s" s="178">
        <v>1442</v>
      </c>
      <c r="E441" t="s" s="178">
        <v>31</v>
      </c>
      <c r="F441" t="s" s="178">
        <v>1444</v>
      </c>
      <c r="H441" t="s" s="178">
        <v>850</v>
      </c>
      <c r="I441" t="s" s="178">
        <f>IF(H441="Compliant","Yes","No")</f>
        <v>39</v>
      </c>
    </row>
    <row r="442" s="171" customFormat="1" ht="13.65" customHeight="1">
      <c r="A442" t="s" s="178">
        <v>845</v>
      </c>
      <c r="B442" t="s" s="178">
        <v>846</v>
      </c>
      <c r="C442" t="s" s="178">
        <v>861</v>
      </c>
      <c r="D442" t="s" s="178">
        <v>1442</v>
      </c>
      <c r="E442" t="s" s="178">
        <v>28</v>
      </c>
      <c r="F442" t="s" s="178">
        <v>1444</v>
      </c>
      <c r="H442" t="s" s="178">
        <v>850</v>
      </c>
      <c r="I442" t="s" s="178">
        <f>IF(H442="Compliant","Yes","No")</f>
        <v>39</v>
      </c>
    </row>
    <row r="443" s="171" customFormat="1" ht="13.65" customHeight="1">
      <c r="A443" t="s" s="178">
        <v>845</v>
      </c>
      <c r="B443" t="s" s="178">
        <v>846</v>
      </c>
      <c r="C443" t="s" s="178">
        <v>861</v>
      </c>
      <c r="D443" t="s" s="178">
        <v>1442</v>
      </c>
      <c r="E443" t="s" s="178">
        <v>29</v>
      </c>
      <c r="F443" t="s" s="178">
        <v>1444</v>
      </c>
      <c r="H443" t="s" s="178">
        <v>850</v>
      </c>
      <c r="I443" t="s" s="178">
        <f>IF(H443="Compliant","Yes","No")</f>
        <v>39</v>
      </c>
    </row>
    <row r="444" s="171" customFormat="1" ht="13.65" customHeight="1">
      <c r="A444" t="s" s="178">
        <v>845</v>
      </c>
      <c r="B444" t="s" s="178">
        <v>846</v>
      </c>
      <c r="C444" t="s" s="178">
        <v>861</v>
      </c>
      <c r="D444" t="s" s="178">
        <v>1445</v>
      </c>
      <c r="E444" t="s" s="178">
        <v>30</v>
      </c>
      <c r="F444" t="s" s="178">
        <v>1446</v>
      </c>
      <c r="H444" t="s" s="178">
        <v>850</v>
      </c>
      <c r="I444" t="s" s="178">
        <f>IF(H444="Compliant","Yes","No")</f>
        <v>39</v>
      </c>
    </row>
    <row r="445" s="171" customFormat="1" ht="13.65" customHeight="1">
      <c r="A445" t="s" s="178">
        <v>845</v>
      </c>
      <c r="B445" t="s" s="178">
        <v>846</v>
      </c>
      <c r="C445" t="s" s="178">
        <v>861</v>
      </c>
      <c r="D445" t="s" s="178">
        <v>1445</v>
      </c>
      <c r="E445" t="s" s="178">
        <v>28</v>
      </c>
      <c r="F445" t="s" s="178">
        <v>1447</v>
      </c>
      <c r="H445" t="s" s="178">
        <v>850</v>
      </c>
      <c r="I445" t="s" s="178">
        <f>IF(H445="Compliant","Yes","No")</f>
        <v>39</v>
      </c>
    </row>
    <row r="446" s="171" customFormat="1" ht="13.65" customHeight="1">
      <c r="A446" t="s" s="178">
        <v>845</v>
      </c>
      <c r="B446" t="s" s="178">
        <v>846</v>
      </c>
      <c r="C446" t="s" s="178">
        <v>861</v>
      </c>
      <c r="D446" t="s" s="178">
        <v>1445</v>
      </c>
      <c r="E446" t="s" s="178">
        <v>29</v>
      </c>
      <c r="F446" t="s" s="178">
        <v>1448</v>
      </c>
      <c r="H446" t="s" s="178">
        <v>850</v>
      </c>
      <c r="I446" t="s" s="178">
        <f>IF(H446="Compliant","Yes","No")</f>
        <v>39</v>
      </c>
    </row>
    <row r="447" s="171" customFormat="1" ht="13.65" customHeight="1">
      <c r="A447" t="s" s="178">
        <v>845</v>
      </c>
      <c r="B447" t="s" s="178">
        <v>846</v>
      </c>
      <c r="C447" t="s" s="178">
        <v>861</v>
      </c>
      <c r="D447" t="s" s="178">
        <v>1449</v>
      </c>
      <c r="E447" t="s" s="178">
        <v>28</v>
      </c>
      <c r="F447" t="s" s="178">
        <v>1450</v>
      </c>
      <c r="H447" t="s" s="178">
        <v>882</v>
      </c>
      <c r="I447" t="s" s="178">
        <f>IF(H447="Compliant","Yes","No")</f>
        <v>37</v>
      </c>
    </row>
    <row r="448" s="171" customFormat="1" ht="13.65" customHeight="1">
      <c r="A448" t="s" s="178">
        <v>845</v>
      </c>
      <c r="B448" t="s" s="178">
        <v>846</v>
      </c>
      <c r="C448" t="s" s="178">
        <v>861</v>
      </c>
      <c r="D448" t="s" s="178">
        <v>1451</v>
      </c>
      <c r="E448" t="s" s="178">
        <v>28</v>
      </c>
      <c r="F448" t="s" s="178">
        <v>1452</v>
      </c>
      <c r="H448" t="s" s="178">
        <v>885</v>
      </c>
      <c r="I448" t="s" s="178">
        <f>IF(H448="Compliant","Yes","No")</f>
        <v>37</v>
      </c>
    </row>
    <row r="449" s="171" customFormat="1" ht="13.65" customHeight="1">
      <c r="A449" t="s" s="178">
        <v>845</v>
      </c>
      <c r="B449" t="s" s="178">
        <v>846</v>
      </c>
      <c r="C449" t="s" s="178">
        <v>861</v>
      </c>
      <c r="D449" t="s" s="178">
        <v>1453</v>
      </c>
      <c r="E449" t="s" s="178">
        <v>31</v>
      </c>
      <c r="F449" t="s" s="178">
        <v>1454</v>
      </c>
      <c r="H449" t="s" s="178">
        <v>850</v>
      </c>
      <c r="I449" t="s" s="178">
        <f>IF(H449="Compliant","Yes","No")</f>
        <v>39</v>
      </c>
    </row>
    <row r="450" s="171" customFormat="1" ht="13.65" customHeight="1">
      <c r="A450" t="s" s="178">
        <v>845</v>
      </c>
      <c r="B450" t="s" s="178">
        <v>846</v>
      </c>
      <c r="C450" t="s" s="178">
        <v>861</v>
      </c>
      <c r="D450" t="s" s="178">
        <v>1453</v>
      </c>
      <c r="E450" t="s" s="178">
        <v>30</v>
      </c>
      <c r="F450" t="s" s="178">
        <v>1455</v>
      </c>
      <c r="H450" t="s" s="178">
        <v>850</v>
      </c>
      <c r="I450" t="s" s="178">
        <f>IF(H450="Compliant","Yes","No")</f>
        <v>39</v>
      </c>
    </row>
    <row r="451" s="171" customFormat="1" ht="13.65" customHeight="1">
      <c r="A451" t="s" s="178">
        <v>845</v>
      </c>
      <c r="B451" t="s" s="178">
        <v>846</v>
      </c>
      <c r="C451" t="s" s="178">
        <v>861</v>
      </c>
      <c r="D451" t="s" s="178">
        <v>1453</v>
      </c>
      <c r="E451" t="s" s="178">
        <v>29</v>
      </c>
      <c r="F451" t="s" s="178">
        <v>1455</v>
      </c>
      <c r="H451" t="s" s="178">
        <v>850</v>
      </c>
      <c r="I451" t="s" s="178">
        <f>IF(H451="Compliant","Yes","No")</f>
        <v>39</v>
      </c>
    </row>
    <row r="452" s="171" customFormat="1" ht="13.65" customHeight="1">
      <c r="A452" t="s" s="178">
        <v>845</v>
      </c>
      <c r="B452" t="s" s="178">
        <v>846</v>
      </c>
      <c r="C452" t="s" s="178">
        <v>861</v>
      </c>
      <c r="D452" t="s" s="178">
        <v>1453</v>
      </c>
      <c r="E452" t="s" s="178">
        <v>28</v>
      </c>
      <c r="F452" t="s" s="178">
        <v>1456</v>
      </c>
      <c r="H452" t="s" s="178">
        <v>850</v>
      </c>
      <c r="I452" t="s" s="178">
        <f>IF(H452="Compliant","Yes","No")</f>
        <v>39</v>
      </c>
    </row>
    <row r="453" s="171" customFormat="1" ht="13.65" customHeight="1">
      <c r="A453" t="s" s="178">
        <v>845</v>
      </c>
      <c r="B453" t="s" s="178">
        <v>846</v>
      </c>
      <c r="C453" t="s" s="178">
        <v>861</v>
      </c>
      <c r="D453" t="s" s="178">
        <v>1457</v>
      </c>
      <c r="E453" t="s" s="178">
        <v>29</v>
      </c>
      <c r="F453" t="s" s="178">
        <v>1458</v>
      </c>
      <c r="H453" t="s" s="178">
        <v>850</v>
      </c>
      <c r="I453" t="s" s="178">
        <f>IF(H453="Compliant","Yes","No")</f>
        <v>39</v>
      </c>
    </row>
    <row r="454" s="171" customFormat="1" ht="13.65" customHeight="1">
      <c r="A454" t="s" s="178">
        <v>845</v>
      </c>
      <c r="B454" t="s" s="178">
        <v>846</v>
      </c>
      <c r="C454" t="s" s="178">
        <v>861</v>
      </c>
      <c r="D454" t="s" s="178">
        <v>1457</v>
      </c>
      <c r="E454" t="s" s="178">
        <v>31</v>
      </c>
      <c r="F454" t="s" s="178">
        <v>1459</v>
      </c>
      <c r="H454" t="s" s="178">
        <v>850</v>
      </c>
      <c r="I454" t="s" s="178">
        <f>IF(H454="Compliant","Yes","No")</f>
        <v>39</v>
      </c>
    </row>
    <row r="455" s="171" customFormat="1" ht="13.65" customHeight="1">
      <c r="A455" t="s" s="178">
        <v>845</v>
      </c>
      <c r="B455" t="s" s="178">
        <v>846</v>
      </c>
      <c r="C455" t="s" s="178">
        <v>861</v>
      </c>
      <c r="D455" t="s" s="178">
        <v>1457</v>
      </c>
      <c r="E455" t="s" s="178">
        <v>30</v>
      </c>
      <c r="F455" t="s" s="178">
        <v>1460</v>
      </c>
      <c r="H455" t="s" s="178">
        <v>850</v>
      </c>
      <c r="I455" t="s" s="178">
        <f>IF(H455="Compliant","Yes","No")</f>
        <v>39</v>
      </c>
    </row>
    <row r="456" s="171" customFormat="1" ht="13.65" customHeight="1">
      <c r="A456" t="s" s="178">
        <v>845</v>
      </c>
      <c r="B456" t="s" s="178">
        <v>846</v>
      </c>
      <c r="C456" t="s" s="178">
        <v>861</v>
      </c>
      <c r="D456" t="s" s="178">
        <v>1457</v>
      </c>
      <c r="E456" t="s" s="178">
        <v>28</v>
      </c>
      <c r="F456" t="s" s="178">
        <v>1460</v>
      </c>
      <c r="H456" t="s" s="178">
        <v>850</v>
      </c>
      <c r="I456" t="s" s="178">
        <f>IF(H456="Compliant","Yes","No")</f>
        <v>39</v>
      </c>
    </row>
    <row r="457" s="171" customFormat="1" ht="13.65" customHeight="1">
      <c r="A457" t="s" s="178">
        <v>845</v>
      </c>
      <c r="B457" t="s" s="178">
        <v>846</v>
      </c>
      <c r="C457" t="s" s="178">
        <v>861</v>
      </c>
      <c r="D457" t="s" s="178">
        <v>1461</v>
      </c>
      <c r="E457" t="s" s="178">
        <v>29</v>
      </c>
      <c r="F457" t="s" s="178">
        <v>1462</v>
      </c>
      <c r="H457" t="s" s="178">
        <v>850</v>
      </c>
      <c r="I457" t="s" s="178">
        <f>IF(H457="Compliant","Yes","No")</f>
        <v>39</v>
      </c>
    </row>
    <row r="458" s="171" customFormat="1" ht="13.65" customHeight="1">
      <c r="A458" t="s" s="178">
        <v>845</v>
      </c>
      <c r="B458" t="s" s="178">
        <v>846</v>
      </c>
      <c r="C458" t="s" s="178">
        <v>861</v>
      </c>
      <c r="D458" t="s" s="178">
        <v>1461</v>
      </c>
      <c r="E458" t="s" s="178">
        <v>30</v>
      </c>
      <c r="F458" t="s" s="178">
        <v>1463</v>
      </c>
      <c r="H458" t="s" s="178">
        <v>885</v>
      </c>
      <c r="I458" t="s" s="178">
        <f>IF(H458="Compliant","Yes","No")</f>
        <v>37</v>
      </c>
    </row>
    <row r="459" s="171" customFormat="1" ht="13.65" customHeight="1">
      <c r="A459" t="s" s="178">
        <v>845</v>
      </c>
      <c r="B459" t="s" s="178">
        <v>846</v>
      </c>
      <c r="C459" t="s" s="178">
        <v>861</v>
      </c>
      <c r="D459" t="s" s="178">
        <v>1461</v>
      </c>
      <c r="E459" t="s" s="178">
        <v>28</v>
      </c>
      <c r="F459" t="s" s="178">
        <v>1464</v>
      </c>
      <c r="H459" t="s" s="178">
        <v>850</v>
      </c>
      <c r="I459" t="s" s="178">
        <f>IF(H459="Compliant","Yes","No")</f>
        <v>39</v>
      </c>
    </row>
    <row r="460" s="171" customFormat="1" ht="13.65" customHeight="1">
      <c r="A460" t="s" s="178">
        <v>845</v>
      </c>
      <c r="B460" t="s" s="178">
        <v>846</v>
      </c>
      <c r="C460" t="s" s="178">
        <v>861</v>
      </c>
      <c r="D460" t="s" s="178">
        <v>1465</v>
      </c>
      <c r="E460" t="s" s="178">
        <v>29</v>
      </c>
      <c r="F460" t="s" s="178">
        <v>1466</v>
      </c>
      <c r="H460" t="s" s="178">
        <v>850</v>
      </c>
      <c r="I460" t="s" s="178">
        <f>IF(H460="Compliant","Yes","No")</f>
        <v>39</v>
      </c>
    </row>
    <row r="461" s="171" customFormat="1" ht="13.65" customHeight="1">
      <c r="A461" t="s" s="178">
        <v>845</v>
      </c>
      <c r="B461" t="s" s="178">
        <v>846</v>
      </c>
      <c r="C461" t="s" s="178">
        <v>861</v>
      </c>
      <c r="D461" t="s" s="178">
        <v>1465</v>
      </c>
      <c r="E461" t="s" s="178">
        <v>31</v>
      </c>
      <c r="F461" t="s" s="178">
        <v>1467</v>
      </c>
      <c r="H461" t="s" s="178">
        <v>850</v>
      </c>
      <c r="I461" t="s" s="178">
        <f>IF(H461="Compliant","Yes","No")</f>
        <v>39</v>
      </c>
    </row>
    <row r="462" s="171" customFormat="1" ht="13.65" customHeight="1">
      <c r="A462" t="s" s="178">
        <v>845</v>
      </c>
      <c r="B462" t="s" s="178">
        <v>846</v>
      </c>
      <c r="C462" t="s" s="178">
        <v>861</v>
      </c>
      <c r="D462" t="s" s="178">
        <v>1468</v>
      </c>
      <c r="E462" t="s" s="178">
        <v>28</v>
      </c>
      <c r="F462" t="s" s="178">
        <v>1469</v>
      </c>
      <c r="H462" t="s" s="178">
        <v>850</v>
      </c>
      <c r="I462" t="s" s="178">
        <f>IF(H462="Compliant","Yes","No")</f>
        <v>39</v>
      </c>
    </row>
    <row r="463" s="171" customFormat="1" ht="13.65" customHeight="1">
      <c r="A463" t="s" s="178">
        <v>845</v>
      </c>
      <c r="B463" t="s" s="178">
        <v>846</v>
      </c>
      <c r="C463" t="s" s="178">
        <v>861</v>
      </c>
      <c r="D463" t="s" s="178">
        <v>1470</v>
      </c>
      <c r="E463" t="s" s="178">
        <v>29</v>
      </c>
      <c r="F463" t="s" s="178">
        <v>1471</v>
      </c>
      <c r="H463" t="s" s="178">
        <v>850</v>
      </c>
      <c r="I463" t="s" s="178">
        <f>IF(H463="Compliant","Yes","No")</f>
        <v>39</v>
      </c>
    </row>
    <row r="464" s="171" customFormat="1" ht="13.65" customHeight="1">
      <c r="A464" t="s" s="178">
        <v>845</v>
      </c>
      <c r="B464" t="s" s="178">
        <v>846</v>
      </c>
      <c r="C464" t="s" s="178">
        <v>861</v>
      </c>
      <c r="D464" t="s" s="178">
        <v>1470</v>
      </c>
      <c r="E464" t="s" s="178">
        <v>28</v>
      </c>
      <c r="F464" t="s" s="178">
        <v>1472</v>
      </c>
      <c r="H464" t="s" s="178">
        <v>850</v>
      </c>
      <c r="I464" t="s" s="178">
        <f>IF(H464="Compliant","Yes","No")</f>
        <v>39</v>
      </c>
    </row>
    <row r="465" s="171" customFormat="1" ht="13.65" customHeight="1">
      <c r="A465" t="s" s="178">
        <v>845</v>
      </c>
      <c r="B465" t="s" s="178">
        <v>846</v>
      </c>
      <c r="C465" t="s" s="178">
        <v>861</v>
      </c>
      <c r="D465" t="s" s="178">
        <v>1473</v>
      </c>
      <c r="E465" t="s" s="178">
        <v>30</v>
      </c>
      <c r="F465" t="s" s="178">
        <v>1474</v>
      </c>
      <c r="H465" t="s" s="178">
        <v>850</v>
      </c>
      <c r="I465" t="s" s="178">
        <f>IF(H465="Compliant","Yes","No")</f>
        <v>39</v>
      </c>
    </row>
    <row r="466" s="171" customFormat="1" ht="13.65" customHeight="1">
      <c r="A466" t="s" s="178">
        <v>845</v>
      </c>
      <c r="B466" t="s" s="178">
        <v>846</v>
      </c>
      <c r="C466" t="s" s="178">
        <v>861</v>
      </c>
      <c r="D466" t="s" s="178">
        <v>1473</v>
      </c>
      <c r="E466" t="s" s="178">
        <v>28</v>
      </c>
      <c r="F466" t="s" s="178">
        <v>1475</v>
      </c>
      <c r="H466" t="s" s="178">
        <v>850</v>
      </c>
      <c r="I466" t="s" s="178">
        <f>IF(H466="Compliant","Yes","No")</f>
        <v>39</v>
      </c>
    </row>
    <row r="467" s="171" customFormat="1" ht="13.65" customHeight="1">
      <c r="A467" t="s" s="178">
        <v>845</v>
      </c>
      <c r="B467" t="s" s="178">
        <v>846</v>
      </c>
      <c r="C467" t="s" s="178">
        <v>861</v>
      </c>
      <c r="D467" t="s" s="178">
        <v>1476</v>
      </c>
      <c r="E467" t="s" s="178">
        <v>30</v>
      </c>
      <c r="F467" t="s" s="178">
        <v>1477</v>
      </c>
      <c r="H467" t="s" s="178">
        <v>850</v>
      </c>
      <c r="I467" t="s" s="178">
        <f>IF(H467="Compliant","Yes","No")</f>
        <v>39</v>
      </c>
    </row>
    <row r="468" s="171" customFormat="1" ht="13.65" customHeight="1">
      <c r="A468" t="s" s="178">
        <v>845</v>
      </c>
      <c r="B468" t="s" s="178">
        <v>846</v>
      </c>
      <c r="C468" t="s" s="178">
        <v>861</v>
      </c>
      <c r="D468" t="s" s="178">
        <v>1476</v>
      </c>
      <c r="E468" t="s" s="178">
        <v>31</v>
      </c>
      <c r="F468" t="s" s="178">
        <v>1478</v>
      </c>
      <c r="H468" t="s" s="178">
        <v>850</v>
      </c>
      <c r="I468" t="s" s="178">
        <f>IF(H468="Compliant","Yes","No")</f>
        <v>39</v>
      </c>
    </row>
    <row r="469" s="171" customFormat="1" ht="13.65" customHeight="1">
      <c r="A469" t="s" s="178">
        <v>845</v>
      </c>
      <c r="B469" t="s" s="178">
        <v>846</v>
      </c>
      <c r="C469" t="s" s="178">
        <v>861</v>
      </c>
      <c r="D469" t="s" s="178">
        <v>1476</v>
      </c>
      <c r="E469" t="s" s="178">
        <v>28</v>
      </c>
      <c r="F469" t="s" s="178">
        <v>1479</v>
      </c>
      <c r="H469" t="s" s="178">
        <v>850</v>
      </c>
      <c r="I469" t="s" s="178">
        <f>IF(H469="Compliant","Yes","No")</f>
        <v>39</v>
      </c>
    </row>
    <row r="470" s="171" customFormat="1" ht="13.65" customHeight="1">
      <c r="A470" t="s" s="178">
        <v>845</v>
      </c>
      <c r="B470" t="s" s="178">
        <v>846</v>
      </c>
      <c r="C470" t="s" s="178">
        <v>861</v>
      </c>
      <c r="D470" t="s" s="178">
        <v>1476</v>
      </c>
      <c r="E470" t="s" s="178">
        <v>29</v>
      </c>
      <c r="F470" t="s" s="178">
        <v>1479</v>
      </c>
      <c r="H470" t="s" s="178">
        <v>850</v>
      </c>
      <c r="I470" t="s" s="178">
        <f>IF(H470="Compliant","Yes","No")</f>
        <v>39</v>
      </c>
    </row>
    <row r="471" s="171" customFormat="1" ht="13.65" customHeight="1">
      <c r="A471" t="s" s="178">
        <v>845</v>
      </c>
      <c r="B471" t="s" s="178">
        <v>846</v>
      </c>
      <c r="C471" t="s" s="178">
        <v>861</v>
      </c>
      <c r="D471" t="s" s="178">
        <v>1480</v>
      </c>
      <c r="E471" t="s" s="178">
        <v>28</v>
      </c>
      <c r="F471" t="s" s="178">
        <v>1481</v>
      </c>
      <c r="H471" t="s" s="178">
        <v>850</v>
      </c>
      <c r="I471" t="s" s="178">
        <f>IF(H471="Compliant","Yes","No")</f>
        <v>39</v>
      </c>
    </row>
    <row r="472" s="171" customFormat="1" ht="13.65" customHeight="1">
      <c r="A472" t="s" s="178">
        <v>845</v>
      </c>
      <c r="B472" t="s" s="178">
        <v>846</v>
      </c>
      <c r="C472" t="s" s="178">
        <v>861</v>
      </c>
      <c r="D472" t="s" s="178">
        <v>1480</v>
      </c>
      <c r="E472" t="s" s="178">
        <v>30</v>
      </c>
      <c r="F472" t="s" s="178">
        <v>1482</v>
      </c>
      <c r="H472" t="s" s="178">
        <v>850</v>
      </c>
      <c r="I472" t="s" s="178">
        <f>IF(H472="Compliant","Yes","No")</f>
        <v>39</v>
      </c>
    </row>
    <row r="473" s="171" customFormat="1" ht="13.65" customHeight="1">
      <c r="A473" t="s" s="178">
        <v>845</v>
      </c>
      <c r="B473" t="s" s="178">
        <v>846</v>
      </c>
      <c r="C473" t="s" s="178">
        <v>861</v>
      </c>
      <c r="D473" t="s" s="178">
        <v>1483</v>
      </c>
      <c r="E473" t="s" s="178">
        <v>30</v>
      </c>
      <c r="F473" t="s" s="178">
        <v>1484</v>
      </c>
      <c r="H473" t="s" s="178">
        <v>850</v>
      </c>
      <c r="I473" t="s" s="178">
        <f>IF(H473="Compliant","Yes","No")</f>
        <v>39</v>
      </c>
    </row>
    <row r="474" s="171" customFormat="1" ht="13.65" customHeight="1">
      <c r="A474" t="s" s="178">
        <v>845</v>
      </c>
      <c r="B474" t="s" s="178">
        <v>846</v>
      </c>
      <c r="C474" t="s" s="178">
        <v>861</v>
      </c>
      <c r="D474" t="s" s="178">
        <v>1483</v>
      </c>
      <c r="E474" t="s" s="178">
        <v>29</v>
      </c>
      <c r="F474" t="s" s="178">
        <v>1484</v>
      </c>
      <c r="H474" t="s" s="178">
        <v>850</v>
      </c>
      <c r="I474" t="s" s="178">
        <f>IF(H474="Compliant","Yes","No")</f>
        <v>39</v>
      </c>
    </row>
    <row r="475" s="171" customFormat="1" ht="13.65" customHeight="1">
      <c r="A475" t="s" s="178">
        <v>845</v>
      </c>
      <c r="B475" t="s" s="178">
        <v>846</v>
      </c>
      <c r="C475" t="s" s="178">
        <v>861</v>
      </c>
      <c r="D475" t="s" s="178">
        <v>1483</v>
      </c>
      <c r="E475" t="s" s="178">
        <v>28</v>
      </c>
      <c r="F475" t="s" s="178">
        <v>1485</v>
      </c>
      <c r="H475" t="s" s="178">
        <v>850</v>
      </c>
      <c r="I475" t="s" s="178">
        <f>IF(H475="Compliant","Yes","No")</f>
        <v>39</v>
      </c>
    </row>
    <row r="476" s="171" customFormat="1" ht="13.65" customHeight="1">
      <c r="A476" t="s" s="178">
        <v>845</v>
      </c>
      <c r="B476" t="s" s="178">
        <v>846</v>
      </c>
      <c r="C476" t="s" s="178">
        <v>861</v>
      </c>
      <c r="D476" t="s" s="178">
        <v>1483</v>
      </c>
      <c r="E476" t="s" s="178">
        <v>31</v>
      </c>
      <c r="F476" t="s" s="178">
        <v>1486</v>
      </c>
      <c r="H476" t="s" s="178">
        <v>850</v>
      </c>
      <c r="I476" t="s" s="178">
        <f>IF(H476="Compliant","Yes","No")</f>
        <v>39</v>
      </c>
    </row>
    <row r="477" s="171" customFormat="1" ht="13.65" customHeight="1">
      <c r="A477" t="s" s="178">
        <v>845</v>
      </c>
      <c r="B477" t="s" s="178">
        <v>846</v>
      </c>
      <c r="C477" t="s" s="178">
        <v>861</v>
      </c>
      <c r="D477" t="s" s="178">
        <v>1487</v>
      </c>
      <c r="E477" t="s" s="178">
        <v>30</v>
      </c>
      <c r="F477" t="s" s="178">
        <v>1488</v>
      </c>
      <c r="H477" t="s" s="178">
        <v>850</v>
      </c>
      <c r="I477" t="s" s="178">
        <f>IF(H477="Compliant","Yes","No")</f>
        <v>39</v>
      </c>
    </row>
    <row r="478" s="171" customFormat="1" ht="13.65" customHeight="1">
      <c r="A478" t="s" s="178">
        <v>845</v>
      </c>
      <c r="B478" t="s" s="178">
        <v>846</v>
      </c>
      <c r="C478" t="s" s="178">
        <v>861</v>
      </c>
      <c r="D478" t="s" s="178">
        <v>1487</v>
      </c>
      <c r="E478" t="s" s="178">
        <v>31</v>
      </c>
      <c r="F478" t="s" s="178">
        <v>1488</v>
      </c>
      <c r="H478" t="s" s="178">
        <v>850</v>
      </c>
      <c r="I478" t="s" s="178">
        <f>IF(H478="Compliant","Yes","No")</f>
        <v>39</v>
      </c>
    </row>
    <row r="479" s="171" customFormat="1" ht="13.65" customHeight="1">
      <c r="A479" t="s" s="178">
        <v>845</v>
      </c>
      <c r="B479" t="s" s="178">
        <v>846</v>
      </c>
      <c r="C479" t="s" s="178">
        <v>861</v>
      </c>
      <c r="D479" t="s" s="178">
        <v>1487</v>
      </c>
      <c r="E479" t="s" s="178">
        <v>28</v>
      </c>
      <c r="F479" t="s" s="178">
        <v>1489</v>
      </c>
      <c r="H479" t="s" s="178">
        <v>850</v>
      </c>
      <c r="I479" t="s" s="178">
        <f>IF(H479="Compliant","Yes","No")</f>
        <v>39</v>
      </c>
    </row>
    <row r="480" s="171" customFormat="1" ht="13.65" customHeight="1">
      <c r="A480" t="s" s="178">
        <v>845</v>
      </c>
      <c r="B480" t="s" s="178">
        <v>846</v>
      </c>
      <c r="C480" t="s" s="178">
        <v>861</v>
      </c>
      <c r="D480" t="s" s="178">
        <v>1490</v>
      </c>
      <c r="E480" t="s" s="178">
        <v>29</v>
      </c>
      <c r="F480" t="s" s="178">
        <v>1491</v>
      </c>
      <c r="H480" t="s" s="178">
        <v>850</v>
      </c>
      <c r="I480" t="s" s="178">
        <f>IF(H480="Compliant","Yes","No")</f>
        <v>39</v>
      </c>
    </row>
    <row r="481" s="171" customFormat="1" ht="13.65" customHeight="1">
      <c r="A481" t="s" s="178">
        <v>845</v>
      </c>
      <c r="B481" t="s" s="178">
        <v>846</v>
      </c>
      <c r="C481" t="s" s="178">
        <v>861</v>
      </c>
      <c r="D481" t="s" s="178">
        <v>1490</v>
      </c>
      <c r="E481" t="s" s="178">
        <v>31</v>
      </c>
      <c r="F481" t="s" s="178">
        <v>1492</v>
      </c>
      <c r="H481" t="s" s="178">
        <v>850</v>
      </c>
      <c r="I481" t="s" s="178">
        <f>IF(H481="Compliant","Yes","No")</f>
        <v>39</v>
      </c>
    </row>
    <row r="482" s="171" customFormat="1" ht="13.65" customHeight="1">
      <c r="A482" t="s" s="178">
        <v>845</v>
      </c>
      <c r="B482" t="s" s="178">
        <v>846</v>
      </c>
      <c r="C482" t="s" s="178">
        <v>861</v>
      </c>
      <c r="D482" t="s" s="178">
        <v>1490</v>
      </c>
      <c r="E482" t="s" s="178">
        <v>30</v>
      </c>
      <c r="F482" t="s" s="178">
        <v>1493</v>
      </c>
      <c r="H482" t="s" s="178">
        <v>850</v>
      </c>
      <c r="I482" t="s" s="178">
        <f>IF(H482="Compliant","Yes","No")</f>
        <v>39</v>
      </c>
    </row>
    <row r="483" s="171" customFormat="1" ht="13.65" customHeight="1">
      <c r="A483" t="s" s="178">
        <v>845</v>
      </c>
      <c r="B483" t="s" s="178">
        <v>846</v>
      </c>
      <c r="C483" t="s" s="178">
        <v>861</v>
      </c>
      <c r="D483" t="s" s="178">
        <v>1490</v>
      </c>
      <c r="E483" t="s" s="178">
        <v>28</v>
      </c>
      <c r="F483" t="s" s="178">
        <v>1494</v>
      </c>
      <c r="H483" t="s" s="178">
        <v>850</v>
      </c>
      <c r="I483" t="s" s="178">
        <f>IF(H483="Compliant","Yes","No")</f>
        <v>39</v>
      </c>
    </row>
    <row r="484" s="171" customFormat="1" ht="13.65" customHeight="1">
      <c r="A484" t="s" s="178">
        <v>845</v>
      </c>
      <c r="B484" t="s" s="178">
        <v>846</v>
      </c>
      <c r="C484" t="s" s="178">
        <v>861</v>
      </c>
      <c r="D484" t="s" s="178">
        <v>1495</v>
      </c>
      <c r="E484" t="s" s="178">
        <v>28</v>
      </c>
      <c r="F484" t="s" s="178">
        <v>1496</v>
      </c>
      <c r="H484" t="s" s="178">
        <v>850</v>
      </c>
      <c r="I484" t="s" s="178">
        <f>IF(H484="Compliant","Yes","No")</f>
        <v>39</v>
      </c>
    </row>
    <row r="485" s="171" customFormat="1" ht="13.65" customHeight="1">
      <c r="A485" t="s" s="178">
        <v>845</v>
      </c>
      <c r="B485" t="s" s="178">
        <v>846</v>
      </c>
      <c r="C485" t="s" s="178">
        <v>861</v>
      </c>
      <c r="D485" t="s" s="178">
        <v>1495</v>
      </c>
      <c r="E485" t="s" s="178">
        <v>31</v>
      </c>
      <c r="F485" t="s" s="178">
        <v>1497</v>
      </c>
      <c r="H485" t="s" s="178">
        <v>850</v>
      </c>
      <c r="I485" t="s" s="178">
        <f>IF(H485="Compliant","Yes","No")</f>
        <v>39</v>
      </c>
    </row>
    <row r="486" s="171" customFormat="1" ht="13.65" customHeight="1">
      <c r="A486" t="s" s="178">
        <v>845</v>
      </c>
      <c r="B486" t="s" s="178">
        <v>846</v>
      </c>
      <c r="C486" t="s" s="178">
        <v>861</v>
      </c>
      <c r="D486" t="s" s="178">
        <v>1495</v>
      </c>
      <c r="E486" t="s" s="178">
        <v>29</v>
      </c>
      <c r="F486" t="s" s="178">
        <v>1498</v>
      </c>
      <c r="H486" t="s" s="178">
        <v>850</v>
      </c>
      <c r="I486" t="s" s="178">
        <f>IF(H486="Compliant","Yes","No")</f>
        <v>39</v>
      </c>
    </row>
    <row r="487" s="171" customFormat="1" ht="13.65" customHeight="1">
      <c r="A487" t="s" s="178">
        <v>845</v>
      </c>
      <c r="B487" t="s" s="178">
        <v>846</v>
      </c>
      <c r="C487" t="s" s="178">
        <v>861</v>
      </c>
      <c r="D487" t="s" s="178">
        <v>1499</v>
      </c>
      <c r="E487" t="s" s="178">
        <v>28</v>
      </c>
      <c r="F487" t="s" s="178">
        <v>1500</v>
      </c>
      <c r="H487" t="s" s="178">
        <v>850</v>
      </c>
      <c r="I487" t="s" s="178">
        <f>IF(H487="Compliant","Yes","No")</f>
        <v>39</v>
      </c>
    </row>
    <row r="488" s="171" customFormat="1" ht="13.65" customHeight="1">
      <c r="A488" t="s" s="178">
        <v>845</v>
      </c>
      <c r="B488" t="s" s="178">
        <v>846</v>
      </c>
      <c r="C488" t="s" s="178">
        <v>861</v>
      </c>
      <c r="D488" t="s" s="178">
        <v>1501</v>
      </c>
      <c r="E488" t="s" s="178">
        <v>30</v>
      </c>
      <c r="F488" t="s" s="178">
        <v>1502</v>
      </c>
      <c r="H488" t="s" s="178">
        <v>850</v>
      </c>
      <c r="I488" t="s" s="178">
        <f>IF(H488="Compliant","Yes","No")</f>
        <v>39</v>
      </c>
    </row>
    <row r="489" s="171" customFormat="1" ht="13.65" customHeight="1">
      <c r="A489" t="s" s="178">
        <v>845</v>
      </c>
      <c r="B489" t="s" s="178">
        <v>846</v>
      </c>
      <c r="C489" t="s" s="178">
        <v>861</v>
      </c>
      <c r="D489" t="s" s="178">
        <v>1501</v>
      </c>
      <c r="E489" t="s" s="178">
        <v>31</v>
      </c>
      <c r="F489" t="s" s="178">
        <v>1503</v>
      </c>
      <c r="H489" t="s" s="178">
        <v>882</v>
      </c>
      <c r="I489" t="s" s="178">
        <f>IF(H489="Compliant","Yes","No")</f>
        <v>37</v>
      </c>
    </row>
    <row r="490" s="171" customFormat="1" ht="13.65" customHeight="1">
      <c r="A490" t="s" s="178">
        <v>845</v>
      </c>
      <c r="B490" t="s" s="178">
        <v>846</v>
      </c>
      <c r="C490" t="s" s="178">
        <v>861</v>
      </c>
      <c r="D490" t="s" s="178">
        <v>1501</v>
      </c>
      <c r="E490" t="s" s="178">
        <v>29</v>
      </c>
      <c r="F490" t="s" s="178">
        <v>1504</v>
      </c>
      <c r="H490" t="s" s="178">
        <v>850</v>
      </c>
      <c r="I490" t="s" s="178">
        <f>IF(H490="Compliant","Yes","No")</f>
        <v>39</v>
      </c>
    </row>
    <row r="491" s="171" customFormat="1" ht="13.65" customHeight="1">
      <c r="A491" t="s" s="178">
        <v>845</v>
      </c>
      <c r="B491" t="s" s="178">
        <v>846</v>
      </c>
      <c r="C491" t="s" s="178">
        <v>861</v>
      </c>
      <c r="D491" t="s" s="178">
        <v>1501</v>
      </c>
      <c r="E491" t="s" s="178">
        <v>28</v>
      </c>
      <c r="F491" t="s" s="178">
        <v>1505</v>
      </c>
      <c r="H491" t="s" s="178">
        <v>850</v>
      </c>
      <c r="I491" t="s" s="178">
        <f>IF(H491="Compliant","Yes","No")</f>
        <v>39</v>
      </c>
    </row>
    <row r="492" s="171" customFormat="1" ht="13.65" customHeight="1">
      <c r="A492" t="s" s="178">
        <v>845</v>
      </c>
      <c r="B492" t="s" s="178">
        <v>846</v>
      </c>
      <c r="C492" t="s" s="178">
        <v>861</v>
      </c>
      <c r="D492" t="s" s="178">
        <v>1506</v>
      </c>
      <c r="E492" t="s" s="178">
        <v>28</v>
      </c>
      <c r="F492" t="s" s="178">
        <v>1507</v>
      </c>
      <c r="H492" t="s" s="178">
        <v>885</v>
      </c>
      <c r="I492" t="s" s="178">
        <f>IF(H492="Compliant","Yes","No")</f>
        <v>37</v>
      </c>
    </row>
    <row r="493" s="171" customFormat="1" ht="13.65" customHeight="1">
      <c r="A493" t="s" s="178">
        <v>845</v>
      </c>
      <c r="B493" t="s" s="178">
        <v>846</v>
      </c>
      <c r="C493" t="s" s="178">
        <v>861</v>
      </c>
      <c r="D493" t="s" s="178">
        <v>1508</v>
      </c>
      <c r="E493" t="s" s="178">
        <v>31</v>
      </c>
      <c r="F493" t="s" s="178">
        <v>1509</v>
      </c>
      <c r="H493" t="s" s="178">
        <v>850</v>
      </c>
      <c r="I493" t="s" s="178">
        <f>IF(H493="Compliant","Yes","No")</f>
        <v>39</v>
      </c>
    </row>
    <row r="494" s="171" customFormat="1" ht="13.65" customHeight="1">
      <c r="A494" t="s" s="178">
        <v>845</v>
      </c>
      <c r="B494" t="s" s="178">
        <v>846</v>
      </c>
      <c r="C494" t="s" s="178">
        <v>861</v>
      </c>
      <c r="D494" t="s" s="178">
        <v>1508</v>
      </c>
      <c r="E494" t="s" s="178">
        <v>30</v>
      </c>
      <c r="F494" t="s" s="178">
        <v>1510</v>
      </c>
      <c r="H494" t="s" s="178">
        <v>850</v>
      </c>
      <c r="I494" t="s" s="178">
        <f>IF(H494="Compliant","Yes","No")</f>
        <v>39</v>
      </c>
    </row>
    <row r="495" s="171" customFormat="1" ht="13.65" customHeight="1">
      <c r="A495" t="s" s="178">
        <v>845</v>
      </c>
      <c r="B495" t="s" s="178">
        <v>846</v>
      </c>
      <c r="C495" t="s" s="178">
        <v>861</v>
      </c>
      <c r="D495" t="s" s="178">
        <v>1508</v>
      </c>
      <c r="E495" t="s" s="178">
        <v>28</v>
      </c>
      <c r="F495" t="s" s="178">
        <v>1511</v>
      </c>
      <c r="H495" t="s" s="178">
        <v>850</v>
      </c>
      <c r="I495" t="s" s="178">
        <f>IF(H495="Compliant","Yes","No")</f>
        <v>39</v>
      </c>
    </row>
    <row r="496" s="171" customFormat="1" ht="13.65" customHeight="1">
      <c r="A496" t="s" s="178">
        <v>845</v>
      </c>
      <c r="B496" t="s" s="178">
        <v>846</v>
      </c>
      <c r="C496" t="s" s="178">
        <v>861</v>
      </c>
      <c r="D496" t="s" s="178">
        <v>1512</v>
      </c>
      <c r="E496" t="s" s="178">
        <v>29</v>
      </c>
      <c r="F496" t="s" s="178">
        <v>1513</v>
      </c>
      <c r="H496" t="s" s="178">
        <v>850</v>
      </c>
      <c r="I496" t="s" s="178">
        <f>IF(H496="Compliant","Yes","No")</f>
        <v>39</v>
      </c>
    </row>
    <row r="497" s="171" customFormat="1" ht="13.65" customHeight="1">
      <c r="A497" t="s" s="178">
        <v>845</v>
      </c>
      <c r="B497" t="s" s="178">
        <v>846</v>
      </c>
      <c r="C497" t="s" s="178">
        <v>861</v>
      </c>
      <c r="D497" t="s" s="178">
        <v>1512</v>
      </c>
      <c r="E497" t="s" s="178">
        <v>28</v>
      </c>
      <c r="F497" t="s" s="178">
        <v>1514</v>
      </c>
      <c r="H497" t="s" s="178">
        <v>850</v>
      </c>
      <c r="I497" t="s" s="178">
        <f>IF(H497="Compliant","Yes","No")</f>
        <v>39</v>
      </c>
    </row>
    <row r="498" s="171" customFormat="1" ht="13.65" customHeight="1">
      <c r="A498" t="s" s="178">
        <v>845</v>
      </c>
      <c r="B498" t="s" s="178">
        <v>846</v>
      </c>
      <c r="C498" t="s" s="178">
        <v>861</v>
      </c>
      <c r="D498" t="s" s="178">
        <v>1512</v>
      </c>
      <c r="E498" t="s" s="178">
        <v>31</v>
      </c>
      <c r="F498" t="s" s="178">
        <v>1515</v>
      </c>
      <c r="H498" t="s" s="178">
        <v>850</v>
      </c>
      <c r="I498" t="s" s="178">
        <f>IF(H498="Compliant","Yes","No")</f>
        <v>39</v>
      </c>
    </row>
    <row r="499" s="171" customFormat="1" ht="13.65" customHeight="1">
      <c r="A499" t="s" s="178">
        <v>845</v>
      </c>
      <c r="B499" t="s" s="178">
        <v>846</v>
      </c>
      <c r="C499" t="s" s="178">
        <v>861</v>
      </c>
      <c r="D499" t="s" s="178">
        <v>1516</v>
      </c>
      <c r="E499" t="s" s="178">
        <v>28</v>
      </c>
      <c r="F499" t="s" s="178">
        <v>1517</v>
      </c>
      <c r="H499" t="s" s="178">
        <v>885</v>
      </c>
      <c r="I499" t="s" s="178">
        <f>IF(H499="Compliant","Yes","No")</f>
        <v>37</v>
      </c>
    </row>
    <row r="500" s="171" customFormat="1" ht="13.65" customHeight="1">
      <c r="A500" t="s" s="178">
        <v>845</v>
      </c>
      <c r="B500" t="s" s="178">
        <v>846</v>
      </c>
      <c r="C500" t="s" s="178">
        <v>861</v>
      </c>
      <c r="D500" t="s" s="178">
        <v>1518</v>
      </c>
      <c r="E500" t="s" s="178">
        <v>28</v>
      </c>
      <c r="F500" t="s" s="178">
        <v>1519</v>
      </c>
      <c r="H500" t="s" s="178">
        <v>850</v>
      </c>
      <c r="I500" t="s" s="178">
        <f>IF(H500="Compliant","Yes","No")</f>
        <v>39</v>
      </c>
    </row>
    <row r="501" s="171" customFormat="1" ht="13.65" customHeight="1">
      <c r="A501" t="s" s="178">
        <v>845</v>
      </c>
      <c r="B501" t="s" s="178">
        <v>846</v>
      </c>
      <c r="C501" t="s" s="178">
        <v>861</v>
      </c>
      <c r="D501" t="s" s="178">
        <v>1518</v>
      </c>
      <c r="E501" t="s" s="178">
        <v>29</v>
      </c>
      <c r="F501" t="s" s="178">
        <v>1519</v>
      </c>
      <c r="H501" t="s" s="178">
        <v>850</v>
      </c>
      <c r="I501" t="s" s="178">
        <f>IF(H501="Compliant","Yes","No")</f>
        <v>39</v>
      </c>
    </row>
    <row r="502" s="171" customFormat="1" ht="13.65" customHeight="1">
      <c r="A502" t="s" s="178">
        <v>845</v>
      </c>
      <c r="B502" t="s" s="178">
        <v>846</v>
      </c>
      <c r="C502" t="s" s="178">
        <v>861</v>
      </c>
      <c r="D502" t="s" s="178">
        <v>1520</v>
      </c>
      <c r="E502" t="s" s="178">
        <v>31</v>
      </c>
      <c r="F502" t="s" s="178">
        <v>1521</v>
      </c>
      <c r="H502" t="s" s="178">
        <v>850</v>
      </c>
      <c r="I502" t="s" s="178">
        <f>IF(H502="Compliant","Yes","No")</f>
        <v>39</v>
      </c>
    </row>
    <row r="503" s="171" customFormat="1" ht="13.65" customHeight="1">
      <c r="A503" t="s" s="178">
        <v>845</v>
      </c>
      <c r="B503" t="s" s="178">
        <v>846</v>
      </c>
      <c r="C503" t="s" s="178">
        <v>861</v>
      </c>
      <c r="D503" t="s" s="178">
        <v>1520</v>
      </c>
      <c r="E503" t="s" s="178">
        <v>28</v>
      </c>
      <c r="F503" t="s" s="178">
        <v>1522</v>
      </c>
      <c r="H503" t="s" s="178">
        <v>850</v>
      </c>
      <c r="I503" t="s" s="178">
        <f>IF(H503="Compliant","Yes","No")</f>
        <v>39</v>
      </c>
    </row>
    <row r="504" s="171" customFormat="1" ht="13.65" customHeight="1">
      <c r="A504" t="s" s="178">
        <v>845</v>
      </c>
      <c r="B504" t="s" s="178">
        <v>846</v>
      </c>
      <c r="C504" t="s" s="178">
        <v>861</v>
      </c>
      <c r="D504" t="s" s="178">
        <v>1520</v>
      </c>
      <c r="E504" t="s" s="178">
        <v>29</v>
      </c>
      <c r="F504" t="s" s="178">
        <v>1522</v>
      </c>
      <c r="H504" t="s" s="178">
        <v>850</v>
      </c>
      <c r="I504" t="s" s="178">
        <f>IF(H504="Compliant","Yes","No")</f>
        <v>39</v>
      </c>
    </row>
    <row r="505" s="171" customFormat="1" ht="13.65" customHeight="1">
      <c r="A505" t="s" s="178">
        <v>845</v>
      </c>
      <c r="B505" t="s" s="178">
        <v>846</v>
      </c>
      <c r="C505" t="s" s="178">
        <v>861</v>
      </c>
      <c r="D505" t="s" s="178">
        <v>1523</v>
      </c>
      <c r="E505" t="s" s="178">
        <v>30</v>
      </c>
      <c r="F505" t="s" s="178">
        <v>1524</v>
      </c>
      <c r="H505" t="s" s="178">
        <v>850</v>
      </c>
      <c r="I505" t="s" s="178">
        <f>IF(H505="Compliant","Yes","No")</f>
        <v>39</v>
      </c>
    </row>
    <row r="506" s="171" customFormat="1" ht="13.65" customHeight="1">
      <c r="A506" t="s" s="178">
        <v>845</v>
      </c>
      <c r="B506" t="s" s="178">
        <v>846</v>
      </c>
      <c r="C506" t="s" s="178">
        <v>861</v>
      </c>
      <c r="D506" t="s" s="178">
        <v>1523</v>
      </c>
      <c r="E506" t="s" s="178">
        <v>28</v>
      </c>
      <c r="F506" t="s" s="178">
        <v>1525</v>
      </c>
      <c r="H506" t="s" s="178">
        <v>850</v>
      </c>
      <c r="I506" t="s" s="178">
        <f>IF(H506="Compliant","Yes","No")</f>
        <v>39</v>
      </c>
    </row>
    <row r="507" s="171" customFormat="1" ht="13.65" customHeight="1">
      <c r="A507" t="s" s="178">
        <v>845</v>
      </c>
      <c r="B507" t="s" s="178">
        <v>846</v>
      </c>
      <c r="C507" t="s" s="178">
        <v>861</v>
      </c>
      <c r="D507" t="s" s="178">
        <v>1526</v>
      </c>
      <c r="E507" t="s" s="178">
        <v>28</v>
      </c>
      <c r="F507" t="s" s="178">
        <v>1527</v>
      </c>
      <c r="H507" t="s" s="178">
        <v>850</v>
      </c>
      <c r="I507" t="s" s="178">
        <f>IF(H507="Compliant","Yes","No")</f>
        <v>39</v>
      </c>
    </row>
    <row r="508" s="171" customFormat="1" ht="13.65" customHeight="1">
      <c r="A508" t="s" s="178">
        <v>845</v>
      </c>
      <c r="B508" t="s" s="178">
        <v>846</v>
      </c>
      <c r="C508" t="s" s="178">
        <v>861</v>
      </c>
      <c r="D508" t="s" s="178">
        <v>1526</v>
      </c>
      <c r="E508" t="s" s="178">
        <v>29</v>
      </c>
      <c r="F508" t="s" s="178">
        <v>1528</v>
      </c>
      <c r="H508" t="s" s="178">
        <v>850</v>
      </c>
      <c r="I508" t="s" s="178">
        <f>IF(H508="Compliant","Yes","No")</f>
        <v>39</v>
      </c>
    </row>
    <row r="509" s="171" customFormat="1" ht="13.65" customHeight="1">
      <c r="A509" t="s" s="178">
        <v>845</v>
      </c>
      <c r="B509" t="s" s="178">
        <v>846</v>
      </c>
      <c r="C509" t="s" s="178">
        <v>861</v>
      </c>
      <c r="D509" t="s" s="178">
        <v>1526</v>
      </c>
      <c r="E509" t="s" s="178">
        <v>30</v>
      </c>
      <c r="F509" t="s" s="178">
        <v>1529</v>
      </c>
      <c r="H509" t="s" s="178">
        <v>850</v>
      </c>
      <c r="I509" t="s" s="178">
        <f>IF(H509="Compliant","Yes","No")</f>
        <v>39</v>
      </c>
    </row>
    <row r="510" s="171" customFormat="1" ht="13.65" customHeight="1">
      <c r="A510" t="s" s="178">
        <v>845</v>
      </c>
      <c r="B510" t="s" s="178">
        <v>846</v>
      </c>
      <c r="C510" t="s" s="178">
        <v>861</v>
      </c>
      <c r="D510" t="s" s="178">
        <v>1526</v>
      </c>
      <c r="E510" t="s" s="178">
        <v>31</v>
      </c>
      <c r="F510" t="s" s="178">
        <v>1529</v>
      </c>
      <c r="H510" t="s" s="178">
        <v>850</v>
      </c>
      <c r="I510" t="s" s="178">
        <f>IF(H510="Compliant","Yes","No")</f>
        <v>39</v>
      </c>
    </row>
    <row r="511" s="171" customFormat="1" ht="13.65" customHeight="1">
      <c r="A511" t="s" s="178">
        <v>845</v>
      </c>
      <c r="B511" t="s" s="178">
        <v>846</v>
      </c>
      <c r="C511" t="s" s="178">
        <v>861</v>
      </c>
      <c r="D511" t="s" s="178">
        <v>1530</v>
      </c>
      <c r="E511" t="s" s="178">
        <v>29</v>
      </c>
      <c r="F511" t="s" s="178">
        <v>1531</v>
      </c>
      <c r="H511" t="s" s="178">
        <v>850</v>
      </c>
      <c r="I511" t="s" s="178">
        <f>IF(H511="Compliant","Yes","No")</f>
        <v>39</v>
      </c>
    </row>
    <row r="512" s="171" customFormat="1" ht="13.65" customHeight="1">
      <c r="A512" t="s" s="178">
        <v>845</v>
      </c>
      <c r="B512" t="s" s="178">
        <v>846</v>
      </c>
      <c r="C512" t="s" s="178">
        <v>861</v>
      </c>
      <c r="D512" t="s" s="178">
        <v>1530</v>
      </c>
      <c r="E512" t="s" s="178">
        <v>31</v>
      </c>
      <c r="F512" t="s" s="178">
        <v>1532</v>
      </c>
      <c r="H512" t="s" s="178">
        <v>850</v>
      </c>
      <c r="I512" t="s" s="178">
        <f>IF(H512="Compliant","Yes","No")</f>
        <v>39</v>
      </c>
    </row>
    <row r="513" s="171" customFormat="1" ht="13.65" customHeight="1">
      <c r="A513" t="s" s="178">
        <v>845</v>
      </c>
      <c r="B513" t="s" s="178">
        <v>846</v>
      </c>
      <c r="C513" t="s" s="178">
        <v>861</v>
      </c>
      <c r="D513" t="s" s="178">
        <v>1530</v>
      </c>
      <c r="E513" t="s" s="178">
        <v>30</v>
      </c>
      <c r="F513" t="s" s="178">
        <v>1533</v>
      </c>
      <c r="H513" t="s" s="178">
        <v>850</v>
      </c>
      <c r="I513" t="s" s="178">
        <f>IF(H513="Compliant","Yes","No")</f>
        <v>39</v>
      </c>
    </row>
    <row r="514" s="171" customFormat="1" ht="13.65" customHeight="1">
      <c r="A514" t="s" s="178">
        <v>845</v>
      </c>
      <c r="B514" t="s" s="178">
        <v>846</v>
      </c>
      <c r="C514" t="s" s="178">
        <v>861</v>
      </c>
      <c r="D514" t="s" s="178">
        <v>1530</v>
      </c>
      <c r="E514" t="s" s="178">
        <v>28</v>
      </c>
      <c r="F514" t="s" s="178">
        <v>1534</v>
      </c>
      <c r="H514" t="s" s="178">
        <v>850</v>
      </c>
      <c r="I514" t="s" s="178">
        <f>IF(H514="Compliant","Yes","No")</f>
        <v>39</v>
      </c>
    </row>
    <row r="515" s="171" customFormat="1" ht="13.65" customHeight="1">
      <c r="A515" t="s" s="178">
        <v>845</v>
      </c>
      <c r="B515" t="s" s="178">
        <v>846</v>
      </c>
      <c r="C515" t="s" s="178">
        <v>861</v>
      </c>
      <c r="D515" t="s" s="178">
        <v>1535</v>
      </c>
      <c r="E515" t="s" s="178">
        <v>28</v>
      </c>
      <c r="F515" t="s" s="178">
        <v>1536</v>
      </c>
      <c r="H515" t="s" s="178">
        <v>850</v>
      </c>
      <c r="I515" t="s" s="178">
        <f>IF(H515="Compliant","Yes","No")</f>
        <v>39</v>
      </c>
    </row>
    <row r="516" s="171" customFormat="1" ht="13.65" customHeight="1">
      <c r="A516" t="s" s="178">
        <v>845</v>
      </c>
      <c r="B516" t="s" s="178">
        <v>846</v>
      </c>
      <c r="C516" t="s" s="178">
        <v>861</v>
      </c>
      <c r="D516" t="s" s="178">
        <v>1535</v>
      </c>
      <c r="E516" t="s" s="178">
        <v>31</v>
      </c>
      <c r="F516" t="s" s="178">
        <v>1537</v>
      </c>
      <c r="H516" t="s" s="178">
        <v>850</v>
      </c>
      <c r="I516" t="s" s="178">
        <f>IF(H516="Compliant","Yes","No")</f>
        <v>39</v>
      </c>
    </row>
    <row r="517" s="171" customFormat="1" ht="13.65" customHeight="1">
      <c r="A517" t="s" s="178">
        <v>845</v>
      </c>
      <c r="B517" t="s" s="178">
        <v>846</v>
      </c>
      <c r="C517" t="s" s="178">
        <v>861</v>
      </c>
      <c r="D517" t="s" s="178">
        <v>1538</v>
      </c>
      <c r="E517" t="s" s="178">
        <v>28</v>
      </c>
      <c r="F517" t="s" s="178">
        <v>1539</v>
      </c>
      <c r="H517" t="s" s="178">
        <v>850</v>
      </c>
      <c r="I517" t="s" s="178">
        <f>IF(H517="Compliant","Yes","No")</f>
        <v>39</v>
      </c>
    </row>
    <row r="518" s="171" customFormat="1" ht="13.65" customHeight="1">
      <c r="A518" t="s" s="178">
        <v>845</v>
      </c>
      <c r="B518" t="s" s="178">
        <v>846</v>
      </c>
      <c r="C518" t="s" s="178">
        <v>861</v>
      </c>
      <c r="D518" t="s" s="178">
        <v>1538</v>
      </c>
      <c r="E518" t="s" s="178">
        <v>29</v>
      </c>
      <c r="F518" t="s" s="178">
        <v>1540</v>
      </c>
      <c r="H518" t="s" s="178">
        <v>850</v>
      </c>
      <c r="I518" t="s" s="178">
        <f>IF(H518="Compliant","Yes","No")</f>
        <v>39</v>
      </c>
    </row>
    <row r="519" s="171" customFormat="1" ht="13.65" customHeight="1">
      <c r="A519" t="s" s="178">
        <v>845</v>
      </c>
      <c r="B519" t="s" s="178">
        <v>846</v>
      </c>
      <c r="C519" t="s" s="178">
        <v>861</v>
      </c>
      <c r="D519" t="s" s="178">
        <v>1538</v>
      </c>
      <c r="E519" t="s" s="178">
        <v>30</v>
      </c>
      <c r="F519" t="s" s="178">
        <v>1541</v>
      </c>
      <c r="H519" t="s" s="178">
        <v>850</v>
      </c>
      <c r="I519" t="s" s="178">
        <f>IF(H519="Compliant","Yes","No")</f>
        <v>39</v>
      </c>
    </row>
    <row r="520" s="171" customFormat="1" ht="13.65" customHeight="1">
      <c r="A520" t="s" s="178">
        <v>845</v>
      </c>
      <c r="B520" t="s" s="178">
        <v>846</v>
      </c>
      <c r="C520" t="s" s="178">
        <v>861</v>
      </c>
      <c r="D520" t="s" s="178">
        <v>1538</v>
      </c>
      <c r="E520" t="s" s="178">
        <v>31</v>
      </c>
      <c r="F520" t="s" s="178">
        <v>1541</v>
      </c>
      <c r="H520" t="s" s="178">
        <v>850</v>
      </c>
      <c r="I520" t="s" s="178">
        <f>IF(H520="Compliant","Yes","No")</f>
        <v>39</v>
      </c>
    </row>
    <row r="521" s="171" customFormat="1" ht="13.65" customHeight="1">
      <c r="A521" t="s" s="178">
        <v>845</v>
      </c>
      <c r="B521" t="s" s="178">
        <v>846</v>
      </c>
      <c r="C521" t="s" s="178">
        <v>861</v>
      </c>
      <c r="D521" t="s" s="178">
        <v>1542</v>
      </c>
      <c r="E521" t="s" s="178">
        <v>28</v>
      </c>
      <c r="F521" t="s" s="178">
        <v>1543</v>
      </c>
      <c r="H521" t="s" s="178">
        <v>850</v>
      </c>
      <c r="I521" t="s" s="178">
        <f>IF(H521="Compliant","Yes","No")</f>
        <v>39</v>
      </c>
    </row>
    <row r="522" s="171" customFormat="1" ht="13.65" customHeight="1">
      <c r="A522" t="s" s="178">
        <v>845</v>
      </c>
      <c r="B522" t="s" s="178">
        <v>846</v>
      </c>
      <c r="C522" t="s" s="178">
        <v>861</v>
      </c>
      <c r="D522" t="s" s="178">
        <v>1542</v>
      </c>
      <c r="E522" t="s" s="178">
        <v>29</v>
      </c>
      <c r="F522" t="s" s="178">
        <v>1543</v>
      </c>
      <c r="H522" t="s" s="178">
        <v>850</v>
      </c>
      <c r="I522" t="s" s="178">
        <f>IF(H522="Compliant","Yes","No")</f>
        <v>39</v>
      </c>
    </row>
    <row r="523" s="171" customFormat="1" ht="13.65" customHeight="1">
      <c r="A523" t="s" s="178">
        <v>845</v>
      </c>
      <c r="B523" t="s" s="178">
        <v>846</v>
      </c>
      <c r="C523" t="s" s="178">
        <v>861</v>
      </c>
      <c r="D523" t="s" s="178">
        <v>1544</v>
      </c>
      <c r="E523" t="s" s="178">
        <v>29</v>
      </c>
      <c r="F523" t="s" s="178">
        <v>1545</v>
      </c>
      <c r="H523" t="s" s="178">
        <v>850</v>
      </c>
      <c r="I523" t="s" s="178">
        <f>IF(H523="Compliant","Yes","No")</f>
        <v>39</v>
      </c>
    </row>
    <row r="524" s="171" customFormat="1" ht="13.65" customHeight="1">
      <c r="A524" t="s" s="178">
        <v>845</v>
      </c>
      <c r="B524" t="s" s="178">
        <v>846</v>
      </c>
      <c r="C524" t="s" s="178">
        <v>861</v>
      </c>
      <c r="D524" t="s" s="178">
        <v>1544</v>
      </c>
      <c r="E524" t="s" s="178">
        <v>30</v>
      </c>
      <c r="F524" t="s" s="178">
        <v>1546</v>
      </c>
      <c r="H524" t="s" s="178">
        <v>850</v>
      </c>
      <c r="I524" t="s" s="178">
        <f>IF(H524="Compliant","Yes","No")</f>
        <v>39</v>
      </c>
    </row>
    <row r="525" s="171" customFormat="1" ht="13.65" customHeight="1">
      <c r="A525" t="s" s="178">
        <v>845</v>
      </c>
      <c r="B525" t="s" s="178">
        <v>846</v>
      </c>
      <c r="C525" t="s" s="178">
        <v>861</v>
      </c>
      <c r="D525" t="s" s="178">
        <v>1544</v>
      </c>
      <c r="E525" t="s" s="178">
        <v>31</v>
      </c>
      <c r="F525" t="s" s="178">
        <v>1547</v>
      </c>
      <c r="H525" t="s" s="178">
        <v>850</v>
      </c>
      <c r="I525" t="s" s="178">
        <f>IF(H525="Compliant","Yes","No")</f>
        <v>39</v>
      </c>
    </row>
    <row r="526" s="171" customFormat="1" ht="13.65" customHeight="1">
      <c r="A526" t="s" s="178">
        <v>845</v>
      </c>
      <c r="B526" t="s" s="178">
        <v>846</v>
      </c>
      <c r="C526" t="s" s="178">
        <v>861</v>
      </c>
      <c r="D526" t="s" s="178">
        <v>1544</v>
      </c>
      <c r="E526" t="s" s="178">
        <v>28</v>
      </c>
      <c r="F526" t="s" s="178">
        <v>1548</v>
      </c>
      <c r="H526" t="s" s="178">
        <v>850</v>
      </c>
      <c r="I526" t="s" s="178">
        <f>IF(H526="Compliant","Yes","No")</f>
        <v>39</v>
      </c>
    </row>
    <row r="527" s="171" customFormat="1" ht="13.65" customHeight="1">
      <c r="A527" t="s" s="178">
        <v>845</v>
      </c>
      <c r="B527" t="s" s="178">
        <v>846</v>
      </c>
      <c r="C527" t="s" s="178">
        <v>861</v>
      </c>
      <c r="D527" t="s" s="178">
        <v>1549</v>
      </c>
      <c r="E527" t="s" s="178">
        <v>28</v>
      </c>
      <c r="F527" t="s" s="178">
        <v>1550</v>
      </c>
      <c r="H527" t="s" s="178">
        <v>850</v>
      </c>
      <c r="I527" t="s" s="178">
        <f>IF(H527="Compliant","Yes","No")</f>
        <v>39</v>
      </c>
    </row>
    <row r="528" s="171" customFormat="1" ht="13.65" customHeight="1">
      <c r="A528" t="s" s="178">
        <v>845</v>
      </c>
      <c r="B528" t="s" s="178">
        <v>846</v>
      </c>
      <c r="C528" t="s" s="178">
        <v>861</v>
      </c>
      <c r="D528" t="s" s="178">
        <v>1551</v>
      </c>
      <c r="E528" t="s" s="178">
        <v>28</v>
      </c>
      <c r="F528" t="s" s="178">
        <v>1552</v>
      </c>
      <c r="H528" t="s" s="178">
        <v>885</v>
      </c>
      <c r="I528" t="s" s="178">
        <f>IF(H528="Compliant","Yes","No")</f>
        <v>37</v>
      </c>
    </row>
    <row r="529" s="171" customFormat="1" ht="13.65" customHeight="1">
      <c r="A529" t="s" s="178">
        <v>845</v>
      </c>
      <c r="B529" t="s" s="178">
        <v>846</v>
      </c>
      <c r="C529" t="s" s="178">
        <v>861</v>
      </c>
      <c r="D529" t="s" s="178">
        <v>1551</v>
      </c>
      <c r="E529" t="s" s="178">
        <v>30</v>
      </c>
      <c r="F529" t="s" s="178">
        <v>1553</v>
      </c>
      <c r="H529" t="s" s="178">
        <v>882</v>
      </c>
      <c r="I529" t="s" s="178">
        <f>IF(H529="Compliant","Yes","No")</f>
        <v>37</v>
      </c>
    </row>
    <row r="530" s="171" customFormat="1" ht="13.65" customHeight="1">
      <c r="A530" t="s" s="178">
        <v>845</v>
      </c>
      <c r="B530" t="s" s="178">
        <v>846</v>
      </c>
      <c r="C530" t="s" s="178">
        <v>861</v>
      </c>
      <c r="D530" t="s" s="178">
        <v>1554</v>
      </c>
      <c r="E530" t="s" s="178">
        <v>30</v>
      </c>
      <c r="F530" t="s" s="178">
        <v>1555</v>
      </c>
      <c r="H530" t="s" s="178">
        <v>850</v>
      </c>
      <c r="I530" t="s" s="178">
        <f>IF(H530="Compliant","Yes","No")</f>
        <v>39</v>
      </c>
    </row>
    <row r="531" s="171" customFormat="1" ht="13.65" customHeight="1">
      <c r="A531" t="s" s="178">
        <v>845</v>
      </c>
      <c r="B531" t="s" s="178">
        <v>846</v>
      </c>
      <c r="C531" t="s" s="178">
        <v>861</v>
      </c>
      <c r="D531" t="s" s="178">
        <v>1554</v>
      </c>
      <c r="E531" t="s" s="178">
        <v>29</v>
      </c>
      <c r="F531" t="s" s="178">
        <v>1556</v>
      </c>
      <c r="H531" t="s" s="178">
        <v>850</v>
      </c>
      <c r="I531" t="s" s="178">
        <f>IF(H531="Compliant","Yes","No")</f>
        <v>39</v>
      </c>
    </row>
    <row r="532" s="171" customFormat="1" ht="13.65" customHeight="1">
      <c r="A532" t="s" s="178">
        <v>845</v>
      </c>
      <c r="B532" t="s" s="178">
        <v>846</v>
      </c>
      <c r="C532" t="s" s="178">
        <v>861</v>
      </c>
      <c r="D532" t="s" s="178">
        <v>1554</v>
      </c>
      <c r="E532" t="s" s="178">
        <v>28</v>
      </c>
      <c r="F532" t="s" s="178">
        <v>1557</v>
      </c>
      <c r="H532" t="s" s="178">
        <v>850</v>
      </c>
      <c r="I532" t="s" s="178">
        <f>IF(H532="Compliant","Yes","No")</f>
        <v>39</v>
      </c>
    </row>
    <row r="533" s="171" customFormat="1" ht="13.65" customHeight="1">
      <c r="A533" t="s" s="178">
        <v>845</v>
      </c>
      <c r="B533" t="s" s="178">
        <v>846</v>
      </c>
      <c r="C533" t="s" s="178">
        <v>861</v>
      </c>
      <c r="D533" t="s" s="178">
        <v>1558</v>
      </c>
      <c r="E533" t="s" s="178">
        <v>30</v>
      </c>
      <c r="F533" t="s" s="178">
        <v>1559</v>
      </c>
      <c r="H533" t="s" s="178">
        <v>850</v>
      </c>
      <c r="I533" t="s" s="178">
        <f>IF(H533="Compliant","Yes","No")</f>
        <v>39</v>
      </c>
    </row>
    <row r="534" s="171" customFormat="1" ht="13.65" customHeight="1">
      <c r="A534" t="s" s="178">
        <v>845</v>
      </c>
      <c r="B534" t="s" s="178">
        <v>846</v>
      </c>
      <c r="C534" t="s" s="178">
        <v>861</v>
      </c>
      <c r="D534" t="s" s="178">
        <v>1558</v>
      </c>
      <c r="E534" t="s" s="178">
        <v>28</v>
      </c>
      <c r="F534" t="s" s="178">
        <v>1560</v>
      </c>
      <c r="H534" t="s" s="178">
        <v>885</v>
      </c>
      <c r="I534" t="s" s="178">
        <f>IF(H534="Compliant","Yes","No")</f>
        <v>37</v>
      </c>
    </row>
    <row r="535" s="171" customFormat="1" ht="13.65" customHeight="1">
      <c r="A535" t="s" s="178">
        <v>845</v>
      </c>
      <c r="B535" t="s" s="178">
        <v>846</v>
      </c>
      <c r="C535" t="s" s="178">
        <v>861</v>
      </c>
      <c r="D535" t="s" s="178">
        <v>1558</v>
      </c>
      <c r="E535" t="s" s="178">
        <v>31</v>
      </c>
      <c r="F535" t="s" s="178">
        <v>1561</v>
      </c>
      <c r="H535" t="s" s="178">
        <v>850</v>
      </c>
      <c r="I535" t="s" s="178">
        <f>IF(H535="Compliant","Yes","No")</f>
        <v>39</v>
      </c>
    </row>
    <row r="536" s="171" customFormat="1" ht="13.65" customHeight="1">
      <c r="A536" t="s" s="178">
        <v>845</v>
      </c>
      <c r="B536" t="s" s="178">
        <v>846</v>
      </c>
      <c r="C536" t="s" s="178">
        <v>861</v>
      </c>
      <c r="D536" t="s" s="178">
        <v>1558</v>
      </c>
      <c r="E536" t="s" s="178">
        <v>29</v>
      </c>
      <c r="F536" t="s" s="178">
        <v>1561</v>
      </c>
      <c r="H536" t="s" s="178">
        <v>850</v>
      </c>
      <c r="I536" t="s" s="178">
        <f>IF(H536="Compliant","Yes","No")</f>
        <v>39</v>
      </c>
    </row>
    <row r="537" s="171" customFormat="1" ht="13.65" customHeight="1">
      <c r="A537" t="s" s="178">
        <v>845</v>
      </c>
      <c r="B537" t="s" s="178">
        <v>846</v>
      </c>
      <c r="C537" t="s" s="178">
        <v>861</v>
      </c>
      <c r="D537" t="s" s="178">
        <v>1562</v>
      </c>
      <c r="E537" t="s" s="178">
        <v>28</v>
      </c>
      <c r="F537" t="s" s="178">
        <v>1563</v>
      </c>
      <c r="H537" t="s" s="178">
        <v>850</v>
      </c>
      <c r="I537" t="s" s="178">
        <f>IF(H537="Compliant","Yes","No")</f>
        <v>39</v>
      </c>
    </row>
    <row r="538" s="171" customFormat="1" ht="13.65" customHeight="1">
      <c r="A538" t="s" s="178">
        <v>845</v>
      </c>
      <c r="B538" t="s" s="178">
        <v>846</v>
      </c>
      <c r="C538" t="s" s="178">
        <v>861</v>
      </c>
      <c r="D538" t="s" s="178">
        <v>1564</v>
      </c>
      <c r="E538" t="s" s="178">
        <v>29</v>
      </c>
      <c r="F538" t="s" s="178">
        <v>1565</v>
      </c>
      <c r="H538" t="s" s="178">
        <v>850</v>
      </c>
      <c r="I538" t="s" s="178">
        <f>IF(H538="Compliant","Yes","No")</f>
        <v>39</v>
      </c>
    </row>
    <row r="539" s="171" customFormat="1" ht="13.65" customHeight="1">
      <c r="A539" t="s" s="178">
        <v>845</v>
      </c>
      <c r="B539" t="s" s="178">
        <v>846</v>
      </c>
      <c r="C539" t="s" s="178">
        <v>861</v>
      </c>
      <c r="D539" t="s" s="178">
        <v>1564</v>
      </c>
      <c r="E539" t="s" s="178">
        <v>31</v>
      </c>
      <c r="F539" t="s" s="178">
        <v>1566</v>
      </c>
      <c r="H539" t="s" s="178">
        <v>850</v>
      </c>
      <c r="I539" t="s" s="178">
        <f>IF(H539="Compliant","Yes","No")</f>
        <v>39</v>
      </c>
    </row>
    <row r="540" s="171" customFormat="1" ht="13.65" customHeight="1">
      <c r="A540" t="s" s="178">
        <v>845</v>
      </c>
      <c r="B540" t="s" s="178">
        <v>846</v>
      </c>
      <c r="C540" t="s" s="178">
        <v>861</v>
      </c>
      <c r="D540" t="s" s="178">
        <v>1564</v>
      </c>
      <c r="E540" t="s" s="178">
        <v>28</v>
      </c>
      <c r="F540" t="s" s="178">
        <v>1567</v>
      </c>
      <c r="H540" t="s" s="178">
        <v>850</v>
      </c>
      <c r="I540" t="s" s="178">
        <f>IF(H540="Compliant","Yes","No")</f>
        <v>39</v>
      </c>
    </row>
    <row r="541" s="171" customFormat="1" ht="13.65" customHeight="1">
      <c r="A541" t="s" s="178">
        <v>845</v>
      </c>
      <c r="B541" t="s" s="178">
        <v>846</v>
      </c>
      <c r="C541" t="s" s="178">
        <v>861</v>
      </c>
      <c r="D541" t="s" s="178">
        <v>1564</v>
      </c>
      <c r="E541" t="s" s="178">
        <v>30</v>
      </c>
      <c r="F541" t="s" s="178">
        <v>1568</v>
      </c>
      <c r="H541" t="s" s="178">
        <v>850</v>
      </c>
      <c r="I541" t="s" s="178">
        <f>IF(H541="Compliant","Yes","No")</f>
        <v>39</v>
      </c>
    </row>
    <row r="542" s="171" customFormat="1" ht="13.65" customHeight="1">
      <c r="A542" t="s" s="178">
        <v>845</v>
      </c>
      <c r="B542" t="s" s="178">
        <v>846</v>
      </c>
      <c r="C542" t="s" s="178">
        <v>861</v>
      </c>
      <c r="D542" t="s" s="178">
        <v>1569</v>
      </c>
      <c r="E542" t="s" s="178">
        <v>29</v>
      </c>
      <c r="F542" t="s" s="178">
        <v>1570</v>
      </c>
      <c r="H542" t="s" s="178">
        <v>850</v>
      </c>
      <c r="I542" t="s" s="178">
        <f>IF(H542="Compliant","Yes","No")</f>
        <v>39</v>
      </c>
    </row>
    <row r="543" s="171" customFormat="1" ht="13.65" customHeight="1">
      <c r="A543" t="s" s="178">
        <v>845</v>
      </c>
      <c r="B543" t="s" s="178">
        <v>846</v>
      </c>
      <c r="C543" t="s" s="178">
        <v>861</v>
      </c>
      <c r="D543" t="s" s="178">
        <v>1569</v>
      </c>
      <c r="E543" t="s" s="178">
        <v>31</v>
      </c>
      <c r="F543" t="s" s="178">
        <v>1571</v>
      </c>
      <c r="H543" t="s" s="178">
        <v>850</v>
      </c>
      <c r="I543" t="s" s="178">
        <f>IF(H543="Compliant","Yes","No")</f>
        <v>39</v>
      </c>
    </row>
    <row r="544" s="171" customFormat="1" ht="13.65" customHeight="1">
      <c r="A544" t="s" s="178">
        <v>845</v>
      </c>
      <c r="B544" t="s" s="178">
        <v>846</v>
      </c>
      <c r="C544" t="s" s="178">
        <v>861</v>
      </c>
      <c r="D544" t="s" s="178">
        <v>1569</v>
      </c>
      <c r="E544" t="s" s="178">
        <v>30</v>
      </c>
      <c r="F544" t="s" s="178">
        <v>1572</v>
      </c>
      <c r="H544" t="s" s="178">
        <v>850</v>
      </c>
      <c r="I544" t="s" s="178">
        <f>IF(H544="Compliant","Yes","No")</f>
        <v>39</v>
      </c>
    </row>
    <row r="545" s="171" customFormat="1" ht="13.65" customHeight="1">
      <c r="A545" t="s" s="178">
        <v>845</v>
      </c>
      <c r="B545" t="s" s="178">
        <v>846</v>
      </c>
      <c r="C545" t="s" s="178">
        <v>861</v>
      </c>
      <c r="D545" t="s" s="178">
        <v>1569</v>
      </c>
      <c r="E545" t="s" s="178">
        <v>28</v>
      </c>
      <c r="F545" t="s" s="178">
        <v>1573</v>
      </c>
      <c r="H545" t="s" s="178">
        <v>850</v>
      </c>
      <c r="I545" t="s" s="178">
        <f>IF(H545="Compliant","Yes","No")</f>
        <v>39</v>
      </c>
    </row>
    <row r="546" s="171" customFormat="1" ht="13.65" customHeight="1">
      <c r="A546" t="s" s="178">
        <v>845</v>
      </c>
      <c r="B546" t="s" s="178">
        <v>846</v>
      </c>
      <c r="C546" t="s" s="178">
        <v>861</v>
      </c>
      <c r="D546" t="s" s="178">
        <v>1574</v>
      </c>
      <c r="E546" t="s" s="178">
        <v>28</v>
      </c>
      <c r="F546" t="s" s="178">
        <v>1575</v>
      </c>
      <c r="H546" t="s" s="178">
        <v>850</v>
      </c>
      <c r="I546" t="s" s="178">
        <f>IF(H546="Compliant","Yes","No")</f>
        <v>39</v>
      </c>
    </row>
    <row r="547" s="171" customFormat="1" ht="13.65" customHeight="1">
      <c r="A547" t="s" s="178">
        <v>845</v>
      </c>
      <c r="B547" t="s" s="178">
        <v>846</v>
      </c>
      <c r="C547" t="s" s="178">
        <v>861</v>
      </c>
      <c r="D547" t="s" s="178">
        <v>1574</v>
      </c>
      <c r="E547" t="s" s="178">
        <v>29</v>
      </c>
      <c r="F547" t="s" s="178">
        <v>1576</v>
      </c>
      <c r="H547" t="s" s="178">
        <v>850</v>
      </c>
      <c r="I547" t="s" s="178">
        <f>IF(H547="Compliant","Yes","No")</f>
        <v>39</v>
      </c>
    </row>
    <row r="548" s="171" customFormat="1" ht="13.65" customHeight="1">
      <c r="A548" t="s" s="178">
        <v>845</v>
      </c>
      <c r="B548" t="s" s="178">
        <v>846</v>
      </c>
      <c r="C548" t="s" s="178">
        <v>861</v>
      </c>
      <c r="D548" t="s" s="178">
        <v>1574</v>
      </c>
      <c r="E548" t="s" s="178">
        <v>30</v>
      </c>
      <c r="F548" t="s" s="178">
        <v>1577</v>
      </c>
      <c r="H548" t="s" s="178">
        <v>850</v>
      </c>
      <c r="I548" t="s" s="178">
        <f>IF(H548="Compliant","Yes","No")</f>
        <v>39</v>
      </c>
    </row>
    <row r="549" s="171" customFormat="1" ht="13.65" customHeight="1">
      <c r="A549" t="s" s="178">
        <v>845</v>
      </c>
      <c r="B549" t="s" s="178">
        <v>846</v>
      </c>
      <c r="C549" t="s" s="178">
        <v>861</v>
      </c>
      <c r="D549" t="s" s="178">
        <v>1578</v>
      </c>
      <c r="E549" t="s" s="178">
        <v>28</v>
      </c>
      <c r="F549" t="s" s="178">
        <v>1579</v>
      </c>
      <c r="H549" t="s" s="178">
        <v>885</v>
      </c>
      <c r="I549" t="s" s="178">
        <f>IF(H549="Compliant","Yes","No")</f>
        <v>37</v>
      </c>
    </row>
    <row r="550" s="171" customFormat="1" ht="13.65" customHeight="1">
      <c r="A550" t="s" s="178">
        <v>845</v>
      </c>
      <c r="B550" t="s" s="178">
        <v>846</v>
      </c>
      <c r="C550" t="s" s="178">
        <v>861</v>
      </c>
      <c r="D550" t="s" s="178">
        <v>1578</v>
      </c>
      <c r="E550" t="s" s="178">
        <v>31</v>
      </c>
      <c r="F550" t="s" s="178">
        <v>1580</v>
      </c>
      <c r="H550" t="s" s="178">
        <v>882</v>
      </c>
      <c r="I550" t="s" s="178">
        <f>IF(H550="Compliant","Yes","No")</f>
        <v>37</v>
      </c>
    </row>
    <row r="551" s="171" customFormat="1" ht="13.65" customHeight="1">
      <c r="A551" t="s" s="178">
        <v>845</v>
      </c>
      <c r="B551" t="s" s="178">
        <v>846</v>
      </c>
      <c r="C551" t="s" s="178">
        <v>861</v>
      </c>
      <c r="D551" t="s" s="178">
        <v>1581</v>
      </c>
      <c r="E551" t="s" s="178">
        <v>31</v>
      </c>
      <c r="F551" t="s" s="178">
        <v>1582</v>
      </c>
      <c r="H551" t="s" s="178">
        <v>850</v>
      </c>
      <c r="I551" t="s" s="178">
        <f>IF(H551="Compliant","Yes","No")</f>
        <v>39</v>
      </c>
    </row>
    <row r="552" s="171" customFormat="1" ht="13.65" customHeight="1">
      <c r="A552" t="s" s="178">
        <v>845</v>
      </c>
      <c r="B552" t="s" s="178">
        <v>846</v>
      </c>
      <c r="C552" t="s" s="178">
        <v>861</v>
      </c>
      <c r="D552" t="s" s="178">
        <v>1581</v>
      </c>
      <c r="E552" t="s" s="178">
        <v>28</v>
      </c>
      <c r="F552" t="s" s="178">
        <v>1583</v>
      </c>
      <c r="H552" t="s" s="178">
        <v>850</v>
      </c>
      <c r="I552" t="s" s="178">
        <f>IF(H552="Compliant","Yes","No")</f>
        <v>39</v>
      </c>
    </row>
    <row r="553" s="171" customFormat="1" ht="13.65" customHeight="1">
      <c r="A553" t="s" s="178">
        <v>845</v>
      </c>
      <c r="B553" t="s" s="178">
        <v>846</v>
      </c>
      <c r="C553" t="s" s="178">
        <v>861</v>
      </c>
      <c r="D553" t="s" s="178">
        <v>1581</v>
      </c>
      <c r="E553" t="s" s="178">
        <v>29</v>
      </c>
      <c r="F553" t="s" s="178">
        <v>1584</v>
      </c>
      <c r="H553" t="s" s="178">
        <v>850</v>
      </c>
      <c r="I553" t="s" s="178">
        <f>IF(H553="Compliant","Yes","No")</f>
        <v>39</v>
      </c>
    </row>
    <row r="554" s="171" customFormat="1" ht="13.65" customHeight="1">
      <c r="A554" t="s" s="178">
        <v>845</v>
      </c>
      <c r="B554" t="s" s="178">
        <v>846</v>
      </c>
      <c r="C554" t="s" s="178">
        <v>861</v>
      </c>
      <c r="D554" t="s" s="178">
        <v>1585</v>
      </c>
      <c r="E554" t="s" s="178">
        <v>30</v>
      </c>
      <c r="F554" t="s" s="178">
        <v>1586</v>
      </c>
      <c r="H554" t="s" s="178">
        <v>882</v>
      </c>
      <c r="I554" t="s" s="178">
        <f>IF(H554="Compliant","Yes","No")</f>
        <v>37</v>
      </c>
    </row>
    <row r="555" s="171" customFormat="1" ht="13.65" customHeight="1">
      <c r="A555" t="s" s="178">
        <v>845</v>
      </c>
      <c r="B555" t="s" s="178">
        <v>846</v>
      </c>
      <c r="C555" t="s" s="178">
        <v>861</v>
      </c>
      <c r="D555" t="s" s="178">
        <v>1585</v>
      </c>
      <c r="E555" t="s" s="178">
        <v>31</v>
      </c>
      <c r="F555" t="s" s="178">
        <v>1587</v>
      </c>
      <c r="H555" t="s" s="178">
        <v>885</v>
      </c>
      <c r="I555" t="s" s="178">
        <f>IF(H555="Compliant","Yes","No")</f>
        <v>37</v>
      </c>
    </row>
    <row r="556" s="171" customFormat="1" ht="13.65" customHeight="1">
      <c r="A556" t="s" s="178">
        <v>845</v>
      </c>
      <c r="B556" t="s" s="178">
        <v>846</v>
      </c>
      <c r="C556" t="s" s="178">
        <v>861</v>
      </c>
      <c r="D556" t="s" s="178">
        <v>1585</v>
      </c>
      <c r="E556" t="s" s="178">
        <v>28</v>
      </c>
      <c r="F556" t="s" s="178">
        <v>1587</v>
      </c>
      <c r="H556" t="s" s="178">
        <v>885</v>
      </c>
      <c r="I556" t="s" s="178">
        <f>IF(H556="Compliant","Yes","No")</f>
        <v>37</v>
      </c>
    </row>
    <row r="557" s="171" customFormat="1" ht="13.65" customHeight="1">
      <c r="A557" t="s" s="178">
        <v>845</v>
      </c>
      <c r="B557" t="s" s="178">
        <v>846</v>
      </c>
      <c r="C557" t="s" s="178">
        <v>861</v>
      </c>
      <c r="D557" t="s" s="178">
        <v>1585</v>
      </c>
      <c r="E557" t="s" s="178">
        <v>29</v>
      </c>
      <c r="F557" t="s" s="178">
        <v>1588</v>
      </c>
      <c r="H557" t="s" s="178">
        <v>850</v>
      </c>
      <c r="I557" t="s" s="178">
        <f>IF(H557="Compliant","Yes","No")</f>
        <v>39</v>
      </c>
    </row>
    <row r="558" s="171" customFormat="1" ht="13.65" customHeight="1">
      <c r="A558" t="s" s="178">
        <v>845</v>
      </c>
      <c r="B558" t="s" s="178">
        <v>846</v>
      </c>
      <c r="C558" t="s" s="178">
        <v>861</v>
      </c>
      <c r="D558" t="s" s="178">
        <v>1589</v>
      </c>
      <c r="E558" t="s" s="178">
        <v>31</v>
      </c>
      <c r="F558" t="s" s="178">
        <v>1590</v>
      </c>
      <c r="H558" t="s" s="178">
        <v>850</v>
      </c>
      <c r="I558" t="s" s="178">
        <f>IF(H558="Compliant","Yes","No")</f>
        <v>39</v>
      </c>
    </row>
    <row r="559" s="171" customFormat="1" ht="13.65" customHeight="1">
      <c r="A559" t="s" s="178">
        <v>845</v>
      </c>
      <c r="B559" t="s" s="178">
        <v>846</v>
      </c>
      <c r="C559" t="s" s="178">
        <v>861</v>
      </c>
      <c r="D559" t="s" s="178">
        <v>1589</v>
      </c>
      <c r="E559" t="s" s="178">
        <v>28</v>
      </c>
      <c r="F559" t="s" s="178">
        <v>1591</v>
      </c>
      <c r="H559" t="s" s="178">
        <v>850</v>
      </c>
      <c r="I559" t="s" s="178">
        <f>IF(H559="Compliant","Yes","No")</f>
        <v>39</v>
      </c>
    </row>
    <row r="560" s="171" customFormat="1" ht="13.65" customHeight="1">
      <c r="A560" t="s" s="178">
        <v>845</v>
      </c>
      <c r="B560" t="s" s="178">
        <v>846</v>
      </c>
      <c r="C560" t="s" s="178">
        <v>861</v>
      </c>
      <c r="D560" t="s" s="178">
        <v>1589</v>
      </c>
      <c r="E560" t="s" s="178">
        <v>29</v>
      </c>
      <c r="F560" t="s" s="178">
        <v>1591</v>
      </c>
      <c r="H560" t="s" s="178">
        <v>850</v>
      </c>
      <c r="I560" t="s" s="178">
        <f>IF(H560="Compliant","Yes","No")</f>
        <v>39</v>
      </c>
    </row>
    <row r="561" s="171" customFormat="1" ht="13.65" customHeight="1">
      <c r="A561" t="s" s="178">
        <v>845</v>
      </c>
      <c r="B561" t="s" s="178">
        <v>846</v>
      </c>
      <c r="C561" t="s" s="178">
        <v>861</v>
      </c>
      <c r="D561" t="s" s="178">
        <v>1589</v>
      </c>
      <c r="E561" t="s" s="178">
        <v>30</v>
      </c>
      <c r="F561" t="s" s="178">
        <v>1592</v>
      </c>
      <c r="H561" t="s" s="178">
        <v>882</v>
      </c>
      <c r="I561" t="s" s="178">
        <f>IF(H561="Compliant","Yes","No")</f>
        <v>37</v>
      </c>
    </row>
    <row r="562" s="171" customFormat="1" ht="13.65" customHeight="1">
      <c r="A562" t="s" s="178">
        <v>845</v>
      </c>
      <c r="B562" t="s" s="178">
        <v>846</v>
      </c>
      <c r="C562" t="s" s="178">
        <v>861</v>
      </c>
      <c r="D562" t="s" s="178">
        <v>1593</v>
      </c>
      <c r="E562" t="s" s="178">
        <v>28</v>
      </c>
      <c r="F562" t="s" s="178">
        <v>1594</v>
      </c>
      <c r="H562" t="s" s="178">
        <v>850</v>
      </c>
      <c r="I562" t="s" s="178">
        <f>IF(H562="Compliant","Yes","No")</f>
        <v>39</v>
      </c>
    </row>
    <row r="563" s="171" customFormat="1" ht="13.65" customHeight="1">
      <c r="A563" t="s" s="178">
        <v>845</v>
      </c>
      <c r="B563" t="s" s="178">
        <v>846</v>
      </c>
      <c r="C563" t="s" s="178">
        <v>861</v>
      </c>
      <c r="D563" t="s" s="178">
        <v>1595</v>
      </c>
      <c r="E563" t="s" s="178">
        <v>28</v>
      </c>
      <c r="F563" t="s" s="178">
        <v>1596</v>
      </c>
      <c r="H563" t="s" s="178">
        <v>850</v>
      </c>
      <c r="I563" t="s" s="178">
        <f>IF(H563="Compliant","Yes","No")</f>
        <v>39</v>
      </c>
    </row>
    <row r="564" s="171" customFormat="1" ht="13.65" customHeight="1">
      <c r="A564" t="s" s="178">
        <v>845</v>
      </c>
      <c r="B564" t="s" s="178">
        <v>846</v>
      </c>
      <c r="C564" t="s" s="178">
        <v>861</v>
      </c>
      <c r="D564" t="s" s="178">
        <v>1595</v>
      </c>
      <c r="E564" t="s" s="178">
        <v>30</v>
      </c>
      <c r="F564" t="s" s="178">
        <v>1597</v>
      </c>
      <c r="H564" t="s" s="178">
        <v>850</v>
      </c>
      <c r="I564" t="s" s="178">
        <f>IF(H564="Compliant","Yes","No")</f>
        <v>39</v>
      </c>
    </row>
    <row r="565" s="171" customFormat="1" ht="13.65" customHeight="1">
      <c r="A565" t="s" s="178">
        <v>845</v>
      </c>
      <c r="B565" t="s" s="178">
        <v>846</v>
      </c>
      <c r="C565" t="s" s="178">
        <v>861</v>
      </c>
      <c r="D565" t="s" s="178">
        <v>1595</v>
      </c>
      <c r="E565" t="s" s="178">
        <v>31</v>
      </c>
      <c r="F565" t="s" s="178">
        <v>1598</v>
      </c>
      <c r="H565" t="s" s="178">
        <v>850</v>
      </c>
      <c r="I565" t="s" s="178">
        <f>IF(H565="Compliant","Yes","No")</f>
        <v>39</v>
      </c>
    </row>
    <row r="566" s="171" customFormat="1" ht="13.65" customHeight="1">
      <c r="A566" t="s" s="178">
        <v>845</v>
      </c>
      <c r="B566" t="s" s="178">
        <v>846</v>
      </c>
      <c r="C566" t="s" s="178">
        <v>861</v>
      </c>
      <c r="D566" t="s" s="178">
        <v>1595</v>
      </c>
      <c r="E566" t="s" s="178">
        <v>29</v>
      </c>
      <c r="F566" t="s" s="178">
        <v>1599</v>
      </c>
      <c r="H566" t="s" s="178">
        <v>850</v>
      </c>
      <c r="I566" t="s" s="178">
        <f>IF(H566="Compliant","Yes","No")</f>
        <v>39</v>
      </c>
    </row>
    <row r="567" s="171" customFormat="1" ht="13.65" customHeight="1">
      <c r="A567" t="s" s="178">
        <v>845</v>
      </c>
      <c r="B567" t="s" s="178">
        <v>846</v>
      </c>
      <c r="C567" t="s" s="178">
        <v>861</v>
      </c>
      <c r="D567" t="s" s="178">
        <v>1600</v>
      </c>
      <c r="E567" t="s" s="178">
        <v>31</v>
      </c>
      <c r="F567" t="s" s="178">
        <v>1601</v>
      </c>
      <c r="H567" t="s" s="178">
        <v>850</v>
      </c>
      <c r="I567" t="s" s="178">
        <f>IF(H567="Compliant","Yes","No")</f>
        <v>39</v>
      </c>
    </row>
    <row r="568" s="171" customFormat="1" ht="13.65" customHeight="1">
      <c r="A568" t="s" s="178">
        <v>845</v>
      </c>
      <c r="B568" t="s" s="178">
        <v>846</v>
      </c>
      <c r="C568" t="s" s="178">
        <v>861</v>
      </c>
      <c r="D568" t="s" s="178">
        <v>1600</v>
      </c>
      <c r="E568" t="s" s="178">
        <v>28</v>
      </c>
      <c r="F568" t="s" s="178">
        <v>1602</v>
      </c>
      <c r="H568" t="s" s="178">
        <v>850</v>
      </c>
      <c r="I568" t="s" s="178">
        <f>IF(H568="Compliant","Yes","No")</f>
        <v>39</v>
      </c>
    </row>
    <row r="569" s="171" customFormat="1" ht="13.65" customHeight="1">
      <c r="A569" t="s" s="178">
        <v>845</v>
      </c>
      <c r="B569" t="s" s="178">
        <v>846</v>
      </c>
      <c r="C569" t="s" s="178">
        <v>861</v>
      </c>
      <c r="D569" t="s" s="178">
        <v>1600</v>
      </c>
      <c r="E569" t="s" s="178">
        <v>30</v>
      </c>
      <c r="F569" t="s" s="178">
        <v>1603</v>
      </c>
      <c r="H569" t="s" s="178">
        <v>850</v>
      </c>
      <c r="I569" t="s" s="178">
        <f>IF(H569="Compliant","Yes","No")</f>
        <v>39</v>
      </c>
    </row>
    <row r="570" s="171" customFormat="1" ht="13.65" customHeight="1">
      <c r="A570" t="s" s="178">
        <v>845</v>
      </c>
      <c r="B570" t="s" s="178">
        <v>846</v>
      </c>
      <c r="C570" t="s" s="178">
        <v>861</v>
      </c>
      <c r="D570" t="s" s="178">
        <v>1600</v>
      </c>
      <c r="E570" t="s" s="178">
        <v>29</v>
      </c>
      <c r="F570" t="s" s="178">
        <v>1604</v>
      </c>
      <c r="H570" t="s" s="178">
        <v>850</v>
      </c>
      <c r="I570" t="s" s="178">
        <f>IF(H570="Compliant","Yes","No")</f>
        <v>39</v>
      </c>
    </row>
    <row r="571" s="171" customFormat="1" ht="13.65" customHeight="1">
      <c r="A571" t="s" s="178">
        <v>845</v>
      </c>
      <c r="B571" t="s" s="178">
        <v>846</v>
      </c>
      <c r="C571" t="s" s="178">
        <v>861</v>
      </c>
      <c r="D571" t="s" s="178">
        <v>1605</v>
      </c>
      <c r="E571" t="s" s="178">
        <v>29</v>
      </c>
      <c r="F571" t="s" s="178">
        <v>1606</v>
      </c>
      <c r="H571" t="s" s="178">
        <v>850</v>
      </c>
      <c r="I571" t="s" s="178">
        <f>IF(H571="Compliant","Yes","No")</f>
        <v>39</v>
      </c>
    </row>
    <row r="572" s="171" customFormat="1" ht="13.65" customHeight="1">
      <c r="A572" t="s" s="178">
        <v>845</v>
      </c>
      <c r="B572" t="s" s="178">
        <v>846</v>
      </c>
      <c r="C572" t="s" s="178">
        <v>861</v>
      </c>
      <c r="D572" t="s" s="178">
        <v>1605</v>
      </c>
      <c r="E572" t="s" s="178">
        <v>31</v>
      </c>
      <c r="F572" t="s" s="178">
        <v>1607</v>
      </c>
      <c r="H572" t="s" s="178">
        <v>850</v>
      </c>
      <c r="I572" t="s" s="178">
        <f>IF(H572="Compliant","Yes","No")</f>
        <v>39</v>
      </c>
    </row>
    <row r="573" s="171" customFormat="1" ht="13.65" customHeight="1">
      <c r="A573" t="s" s="178">
        <v>845</v>
      </c>
      <c r="B573" t="s" s="178">
        <v>846</v>
      </c>
      <c r="C573" t="s" s="178">
        <v>861</v>
      </c>
      <c r="D573" t="s" s="178">
        <v>1605</v>
      </c>
      <c r="E573" t="s" s="178">
        <v>28</v>
      </c>
      <c r="F573" t="s" s="178">
        <v>1608</v>
      </c>
      <c r="H573" t="s" s="178">
        <v>850</v>
      </c>
      <c r="I573" t="s" s="178">
        <f>IF(H573="Compliant","Yes","No")</f>
        <v>39</v>
      </c>
    </row>
    <row r="574" s="171" customFormat="1" ht="13.65" customHeight="1">
      <c r="A574" t="s" s="178">
        <v>845</v>
      </c>
      <c r="B574" t="s" s="178">
        <v>846</v>
      </c>
      <c r="C574" t="s" s="178">
        <v>861</v>
      </c>
      <c r="D574" t="s" s="178">
        <v>1605</v>
      </c>
      <c r="E574" t="s" s="178">
        <v>30</v>
      </c>
      <c r="F574" t="s" s="178">
        <v>1609</v>
      </c>
      <c r="H574" t="s" s="178">
        <v>850</v>
      </c>
      <c r="I574" t="s" s="178">
        <f>IF(H574="Compliant","Yes","No")</f>
        <v>39</v>
      </c>
    </row>
    <row r="575" s="171" customFormat="1" ht="13.65" customHeight="1">
      <c r="A575" t="s" s="178">
        <v>845</v>
      </c>
      <c r="B575" t="s" s="178">
        <v>846</v>
      </c>
      <c r="C575" t="s" s="178">
        <v>861</v>
      </c>
      <c r="D575" t="s" s="178">
        <v>1610</v>
      </c>
      <c r="E575" t="s" s="178">
        <v>29</v>
      </c>
      <c r="F575" t="s" s="178">
        <v>1611</v>
      </c>
      <c r="H575" t="s" s="178">
        <v>850</v>
      </c>
      <c r="I575" t="s" s="178">
        <f>IF(H575="Compliant","Yes","No")</f>
        <v>39</v>
      </c>
    </row>
    <row r="576" s="171" customFormat="1" ht="13.65" customHeight="1">
      <c r="A576" t="s" s="178">
        <v>845</v>
      </c>
      <c r="B576" t="s" s="178">
        <v>846</v>
      </c>
      <c r="C576" t="s" s="178">
        <v>861</v>
      </c>
      <c r="D576" t="s" s="178">
        <v>1610</v>
      </c>
      <c r="E576" t="s" s="178">
        <v>30</v>
      </c>
      <c r="F576" t="s" s="178">
        <v>1612</v>
      </c>
      <c r="H576" t="s" s="178">
        <v>850</v>
      </c>
      <c r="I576" t="s" s="178">
        <f>IF(H576="Compliant","Yes","No")</f>
        <v>39</v>
      </c>
    </row>
    <row r="577" s="171" customFormat="1" ht="13.65" customHeight="1">
      <c r="A577" t="s" s="178">
        <v>845</v>
      </c>
      <c r="B577" t="s" s="178">
        <v>846</v>
      </c>
      <c r="C577" t="s" s="178">
        <v>861</v>
      </c>
      <c r="D577" t="s" s="178">
        <v>1610</v>
      </c>
      <c r="E577" t="s" s="178">
        <v>28</v>
      </c>
      <c r="F577" t="s" s="178">
        <v>1613</v>
      </c>
      <c r="H577" t="s" s="178">
        <v>850</v>
      </c>
      <c r="I577" t="s" s="178">
        <f>IF(H577="Compliant","Yes","No")</f>
        <v>39</v>
      </c>
    </row>
    <row r="578" s="171" customFormat="1" ht="13.65" customHeight="1">
      <c r="A578" t="s" s="178">
        <v>845</v>
      </c>
      <c r="B578" t="s" s="178">
        <v>846</v>
      </c>
      <c r="C578" t="s" s="178">
        <v>861</v>
      </c>
      <c r="D578" t="s" s="178">
        <v>1610</v>
      </c>
      <c r="E578" t="s" s="178">
        <v>31</v>
      </c>
      <c r="F578" t="s" s="178">
        <v>1614</v>
      </c>
      <c r="H578" t="s" s="178">
        <v>850</v>
      </c>
      <c r="I578" t="s" s="178">
        <f>IF(H578="Compliant","Yes","No")</f>
        <v>39</v>
      </c>
    </row>
    <row r="579" s="171" customFormat="1" ht="13.65" customHeight="1">
      <c r="A579" t="s" s="178">
        <v>845</v>
      </c>
      <c r="B579" t="s" s="178">
        <v>846</v>
      </c>
      <c r="C579" t="s" s="178">
        <v>861</v>
      </c>
      <c r="D579" t="s" s="178">
        <v>1615</v>
      </c>
      <c r="E579" t="s" s="178">
        <v>31</v>
      </c>
      <c r="F579" t="s" s="178">
        <v>1616</v>
      </c>
      <c r="H579" t="s" s="178">
        <v>850</v>
      </c>
      <c r="I579" t="s" s="178">
        <f>IF(H579="Compliant","Yes","No")</f>
        <v>39</v>
      </c>
    </row>
    <row r="580" s="171" customFormat="1" ht="13.65" customHeight="1">
      <c r="A580" t="s" s="178">
        <v>845</v>
      </c>
      <c r="B580" t="s" s="178">
        <v>846</v>
      </c>
      <c r="C580" t="s" s="178">
        <v>861</v>
      </c>
      <c r="D580" t="s" s="178">
        <v>1615</v>
      </c>
      <c r="E580" t="s" s="178">
        <v>29</v>
      </c>
      <c r="F580" t="s" s="178">
        <v>1616</v>
      </c>
      <c r="H580" t="s" s="178">
        <v>850</v>
      </c>
      <c r="I580" t="s" s="178">
        <f>IF(H580="Compliant","Yes","No")</f>
        <v>39</v>
      </c>
    </row>
    <row r="581" s="171" customFormat="1" ht="13.65" customHeight="1">
      <c r="A581" t="s" s="178">
        <v>845</v>
      </c>
      <c r="B581" t="s" s="178">
        <v>846</v>
      </c>
      <c r="C581" t="s" s="178">
        <v>861</v>
      </c>
      <c r="D581" t="s" s="178">
        <v>1615</v>
      </c>
      <c r="E581" t="s" s="178">
        <v>30</v>
      </c>
      <c r="F581" t="s" s="178">
        <v>1617</v>
      </c>
      <c r="H581" t="s" s="178">
        <v>850</v>
      </c>
      <c r="I581" t="s" s="178">
        <f>IF(H581="Compliant","Yes","No")</f>
        <v>39</v>
      </c>
    </row>
    <row r="582" s="171" customFormat="1" ht="13.65" customHeight="1">
      <c r="A582" t="s" s="178">
        <v>845</v>
      </c>
      <c r="B582" t="s" s="178">
        <v>846</v>
      </c>
      <c r="C582" t="s" s="178">
        <v>861</v>
      </c>
      <c r="D582" t="s" s="178">
        <v>1615</v>
      </c>
      <c r="E582" t="s" s="178">
        <v>28</v>
      </c>
      <c r="F582" t="s" s="178">
        <v>1617</v>
      </c>
      <c r="H582" t="s" s="178">
        <v>850</v>
      </c>
      <c r="I582" t="s" s="178">
        <f>IF(H582="Compliant","Yes","No")</f>
        <v>39</v>
      </c>
    </row>
    <row r="583" s="171" customFormat="1" ht="13.65" customHeight="1">
      <c r="A583" t="s" s="178">
        <v>845</v>
      </c>
      <c r="B583" t="s" s="178">
        <v>846</v>
      </c>
      <c r="C583" t="s" s="178">
        <v>861</v>
      </c>
      <c r="D583" t="s" s="178">
        <v>1618</v>
      </c>
      <c r="E583" t="s" s="178">
        <v>28</v>
      </c>
      <c r="F583" t="s" s="178">
        <v>1323</v>
      </c>
      <c r="H583" t="s" s="178">
        <v>850</v>
      </c>
      <c r="I583" t="s" s="178">
        <f>IF(H583="Compliant","Yes","No")</f>
        <v>39</v>
      </c>
    </row>
    <row r="584" s="171" customFormat="1" ht="13.65" customHeight="1">
      <c r="A584" t="s" s="178">
        <v>845</v>
      </c>
      <c r="B584" t="s" s="178">
        <v>846</v>
      </c>
      <c r="C584" t="s" s="178">
        <v>861</v>
      </c>
      <c r="D584" t="s" s="178">
        <v>1618</v>
      </c>
      <c r="E584" t="s" s="178">
        <v>30</v>
      </c>
      <c r="F584" t="s" s="178">
        <v>1619</v>
      </c>
      <c r="H584" t="s" s="178">
        <v>850</v>
      </c>
      <c r="I584" t="s" s="178">
        <f>IF(H584="Compliant","Yes","No")</f>
        <v>39</v>
      </c>
    </row>
    <row r="585" s="171" customFormat="1" ht="13.65" customHeight="1">
      <c r="A585" t="s" s="178">
        <v>845</v>
      </c>
      <c r="B585" t="s" s="178">
        <v>846</v>
      </c>
      <c r="C585" t="s" s="178">
        <v>861</v>
      </c>
      <c r="D585" t="s" s="178">
        <v>1618</v>
      </c>
      <c r="E585" t="s" s="178">
        <v>29</v>
      </c>
      <c r="F585" t="s" s="178">
        <v>1620</v>
      </c>
      <c r="H585" t="s" s="178">
        <v>850</v>
      </c>
      <c r="I585" t="s" s="178">
        <f>IF(H585="Compliant","Yes","No")</f>
        <v>39</v>
      </c>
    </row>
    <row r="586" s="171" customFormat="1" ht="13.65" customHeight="1">
      <c r="A586" t="s" s="178">
        <v>845</v>
      </c>
      <c r="B586" t="s" s="178">
        <v>846</v>
      </c>
      <c r="C586" t="s" s="178">
        <v>861</v>
      </c>
      <c r="D586" t="s" s="178">
        <v>1618</v>
      </c>
      <c r="E586" t="s" s="178">
        <v>31</v>
      </c>
      <c r="F586" t="s" s="178">
        <v>1621</v>
      </c>
      <c r="H586" t="s" s="178">
        <v>850</v>
      </c>
      <c r="I586" t="s" s="178">
        <f>IF(H586="Compliant","Yes","No")</f>
        <v>39</v>
      </c>
    </row>
    <row r="587" s="171" customFormat="1" ht="13.65" customHeight="1">
      <c r="A587" t="s" s="178">
        <v>845</v>
      </c>
      <c r="B587" t="s" s="178">
        <v>846</v>
      </c>
      <c r="C587" t="s" s="178">
        <v>861</v>
      </c>
      <c r="D587" t="s" s="178">
        <v>1622</v>
      </c>
      <c r="E587" t="s" s="178">
        <v>31</v>
      </c>
      <c r="F587" t="s" s="178">
        <v>1623</v>
      </c>
      <c r="H587" t="s" s="178">
        <v>850</v>
      </c>
      <c r="I587" t="s" s="178">
        <f>IF(H587="Compliant","Yes","No")</f>
        <v>39</v>
      </c>
    </row>
    <row r="588" s="171" customFormat="1" ht="13.65" customHeight="1">
      <c r="A588" t="s" s="178">
        <v>845</v>
      </c>
      <c r="B588" t="s" s="178">
        <v>846</v>
      </c>
      <c r="C588" t="s" s="178">
        <v>861</v>
      </c>
      <c r="D588" t="s" s="178">
        <v>1622</v>
      </c>
      <c r="E588" t="s" s="178">
        <v>29</v>
      </c>
      <c r="F588" t="s" s="178">
        <v>1624</v>
      </c>
      <c r="H588" t="s" s="178">
        <v>850</v>
      </c>
      <c r="I588" t="s" s="178">
        <f>IF(H588="Compliant","Yes","No")</f>
        <v>39</v>
      </c>
    </row>
    <row r="589" s="171" customFormat="1" ht="13.65" customHeight="1">
      <c r="A589" t="s" s="178">
        <v>845</v>
      </c>
      <c r="B589" t="s" s="178">
        <v>846</v>
      </c>
      <c r="C589" t="s" s="178">
        <v>861</v>
      </c>
      <c r="D589" t="s" s="178">
        <v>1622</v>
      </c>
      <c r="E589" t="s" s="178">
        <v>30</v>
      </c>
      <c r="F589" t="s" s="178">
        <v>1625</v>
      </c>
      <c r="H589" t="s" s="178">
        <v>882</v>
      </c>
      <c r="I589" t="s" s="178">
        <f>IF(H589="Compliant","Yes","No")</f>
        <v>37</v>
      </c>
    </row>
    <row r="590" s="171" customFormat="1" ht="13.65" customHeight="1">
      <c r="A590" t="s" s="178">
        <v>845</v>
      </c>
      <c r="B590" t="s" s="178">
        <v>846</v>
      </c>
      <c r="C590" t="s" s="178">
        <v>861</v>
      </c>
      <c r="D590" t="s" s="178">
        <v>1622</v>
      </c>
      <c r="E590" t="s" s="178">
        <v>28</v>
      </c>
      <c r="F590" t="s" s="178">
        <v>1626</v>
      </c>
      <c r="H590" t="s" s="178">
        <v>850</v>
      </c>
      <c r="I590" t="s" s="178">
        <f>IF(H590="Compliant","Yes","No")</f>
        <v>39</v>
      </c>
    </row>
    <row r="591" s="171" customFormat="1" ht="13.65" customHeight="1">
      <c r="A591" t="s" s="178">
        <v>845</v>
      </c>
      <c r="B591" t="s" s="178">
        <v>846</v>
      </c>
      <c r="C591" t="s" s="178">
        <v>861</v>
      </c>
      <c r="D591" t="s" s="178">
        <v>1627</v>
      </c>
      <c r="E591" t="s" s="178">
        <v>28</v>
      </c>
      <c r="F591" t="s" s="178">
        <v>1628</v>
      </c>
      <c r="H591" t="s" s="178">
        <v>850</v>
      </c>
      <c r="I591" t="s" s="178">
        <f>IF(H591="Compliant","Yes","No")</f>
        <v>39</v>
      </c>
    </row>
    <row r="592" s="171" customFormat="1" ht="13.65" customHeight="1">
      <c r="A592" t="s" s="178">
        <v>845</v>
      </c>
      <c r="B592" t="s" s="178">
        <v>846</v>
      </c>
      <c r="C592" t="s" s="178">
        <v>861</v>
      </c>
      <c r="D592" t="s" s="178">
        <v>1627</v>
      </c>
      <c r="E592" t="s" s="178">
        <v>29</v>
      </c>
      <c r="F592" t="s" s="178">
        <v>1629</v>
      </c>
      <c r="H592" t="s" s="178">
        <v>850</v>
      </c>
      <c r="I592" t="s" s="178">
        <f>IF(H592="Compliant","Yes","No")</f>
        <v>39</v>
      </c>
    </row>
    <row r="593" s="171" customFormat="1" ht="13.65" customHeight="1">
      <c r="A593" t="s" s="178">
        <v>845</v>
      </c>
      <c r="B593" t="s" s="178">
        <v>846</v>
      </c>
      <c r="C593" t="s" s="178">
        <v>861</v>
      </c>
      <c r="D593" t="s" s="178">
        <v>1627</v>
      </c>
      <c r="E593" t="s" s="178">
        <v>31</v>
      </c>
      <c r="F593" t="s" s="178">
        <v>1630</v>
      </c>
      <c r="H593" t="s" s="178">
        <v>850</v>
      </c>
      <c r="I593" t="s" s="178">
        <f>IF(H593="Compliant","Yes","No")</f>
        <v>39</v>
      </c>
    </row>
    <row r="594" s="171" customFormat="1" ht="13.65" customHeight="1">
      <c r="A594" t="s" s="178">
        <v>845</v>
      </c>
      <c r="B594" t="s" s="178">
        <v>846</v>
      </c>
      <c r="C594" t="s" s="178">
        <v>861</v>
      </c>
      <c r="D594" t="s" s="178">
        <v>1627</v>
      </c>
      <c r="E594" t="s" s="178">
        <v>30</v>
      </c>
      <c r="F594" t="s" s="178">
        <v>1631</v>
      </c>
      <c r="H594" t="s" s="178">
        <v>850</v>
      </c>
      <c r="I594" t="s" s="178">
        <f>IF(H594="Compliant","Yes","No")</f>
        <v>39</v>
      </c>
    </row>
    <row r="595" s="171" customFormat="1" ht="13.65" customHeight="1">
      <c r="A595" t="s" s="178">
        <v>845</v>
      </c>
      <c r="B595" t="s" s="178">
        <v>846</v>
      </c>
      <c r="C595" t="s" s="178">
        <v>861</v>
      </c>
      <c r="D595" t="s" s="178">
        <v>1632</v>
      </c>
      <c r="E595" t="s" s="178">
        <v>30</v>
      </c>
      <c r="F595" t="s" s="178">
        <v>1633</v>
      </c>
      <c r="H595" t="s" s="178">
        <v>850</v>
      </c>
      <c r="I595" t="s" s="178">
        <f>IF(H595="Compliant","Yes","No")</f>
        <v>39</v>
      </c>
    </row>
    <row r="596" s="171" customFormat="1" ht="13.65" customHeight="1">
      <c r="A596" t="s" s="178">
        <v>845</v>
      </c>
      <c r="B596" t="s" s="178">
        <v>846</v>
      </c>
      <c r="C596" t="s" s="178">
        <v>861</v>
      </c>
      <c r="D596" t="s" s="178">
        <v>1632</v>
      </c>
      <c r="E596" t="s" s="178">
        <v>31</v>
      </c>
      <c r="F596" t="s" s="178">
        <v>1634</v>
      </c>
      <c r="H596" t="s" s="178">
        <v>850</v>
      </c>
      <c r="I596" t="s" s="178">
        <f>IF(H596="Compliant","Yes","No")</f>
        <v>39</v>
      </c>
    </row>
    <row r="597" s="171" customFormat="1" ht="13.65" customHeight="1">
      <c r="A597" t="s" s="178">
        <v>845</v>
      </c>
      <c r="B597" t="s" s="178">
        <v>846</v>
      </c>
      <c r="C597" t="s" s="178">
        <v>861</v>
      </c>
      <c r="D597" t="s" s="178">
        <v>1632</v>
      </c>
      <c r="E597" t="s" s="178">
        <v>29</v>
      </c>
      <c r="F597" t="s" s="178">
        <v>1635</v>
      </c>
      <c r="H597" t="s" s="178">
        <v>850</v>
      </c>
      <c r="I597" t="s" s="178">
        <f>IF(H597="Compliant","Yes","No")</f>
        <v>39</v>
      </c>
    </row>
    <row r="598" s="171" customFormat="1" ht="13.65" customHeight="1">
      <c r="A598" t="s" s="178">
        <v>845</v>
      </c>
      <c r="B598" t="s" s="178">
        <v>846</v>
      </c>
      <c r="C598" t="s" s="178">
        <v>861</v>
      </c>
      <c r="D598" t="s" s="178">
        <v>1632</v>
      </c>
      <c r="E598" t="s" s="178">
        <v>28</v>
      </c>
      <c r="F598" t="s" s="178">
        <v>1636</v>
      </c>
      <c r="H598" t="s" s="178">
        <v>850</v>
      </c>
      <c r="I598" t="s" s="178">
        <f>IF(H598="Compliant","Yes","No")</f>
        <v>39</v>
      </c>
    </row>
    <row r="599" s="171" customFormat="1" ht="13.65" customHeight="1">
      <c r="A599" t="s" s="178">
        <v>845</v>
      </c>
      <c r="B599" t="s" s="178">
        <v>846</v>
      </c>
      <c r="C599" t="s" s="178">
        <v>861</v>
      </c>
      <c r="D599" t="s" s="178">
        <v>1637</v>
      </c>
      <c r="E599" t="s" s="178">
        <v>29</v>
      </c>
      <c r="F599" t="s" s="178">
        <v>1638</v>
      </c>
      <c r="H599" t="s" s="178">
        <v>850</v>
      </c>
      <c r="I599" t="s" s="178">
        <f>IF(H599="Compliant","Yes","No")</f>
        <v>39</v>
      </c>
    </row>
    <row r="600" s="171" customFormat="1" ht="13.65" customHeight="1">
      <c r="A600" t="s" s="178">
        <v>845</v>
      </c>
      <c r="B600" t="s" s="178">
        <v>846</v>
      </c>
      <c r="C600" t="s" s="178">
        <v>861</v>
      </c>
      <c r="D600" t="s" s="178">
        <v>1637</v>
      </c>
      <c r="E600" t="s" s="178">
        <v>31</v>
      </c>
      <c r="F600" t="s" s="178">
        <v>1639</v>
      </c>
      <c r="H600" t="s" s="178">
        <v>850</v>
      </c>
      <c r="I600" t="s" s="178">
        <f>IF(H600="Compliant","Yes","No")</f>
        <v>39</v>
      </c>
    </row>
    <row r="601" s="171" customFormat="1" ht="13.65" customHeight="1">
      <c r="A601" t="s" s="178">
        <v>845</v>
      </c>
      <c r="B601" t="s" s="178">
        <v>846</v>
      </c>
      <c r="C601" t="s" s="178">
        <v>861</v>
      </c>
      <c r="D601" t="s" s="178">
        <v>1637</v>
      </c>
      <c r="E601" t="s" s="178">
        <v>28</v>
      </c>
      <c r="F601" t="s" s="178">
        <v>1640</v>
      </c>
      <c r="H601" t="s" s="178">
        <v>885</v>
      </c>
      <c r="I601" t="s" s="178">
        <f>IF(H601="Compliant","Yes","No")</f>
        <v>37</v>
      </c>
    </row>
    <row r="602" s="171" customFormat="1" ht="13.65" customHeight="1">
      <c r="A602" t="s" s="178">
        <v>845</v>
      </c>
      <c r="B602" t="s" s="178">
        <v>846</v>
      </c>
      <c r="C602" t="s" s="178">
        <v>861</v>
      </c>
      <c r="D602" t="s" s="178">
        <v>1641</v>
      </c>
      <c r="E602" t="s" s="178">
        <v>31</v>
      </c>
      <c r="F602" t="s" s="178">
        <v>1642</v>
      </c>
      <c r="H602" t="s" s="178">
        <v>850</v>
      </c>
      <c r="I602" t="s" s="178">
        <f>IF(H602="Compliant","Yes","No")</f>
        <v>39</v>
      </c>
    </row>
    <row r="603" s="171" customFormat="1" ht="13.65" customHeight="1">
      <c r="A603" t="s" s="178">
        <v>845</v>
      </c>
      <c r="B603" t="s" s="178">
        <v>846</v>
      </c>
      <c r="C603" t="s" s="178">
        <v>861</v>
      </c>
      <c r="D603" t="s" s="178">
        <v>1641</v>
      </c>
      <c r="E603" t="s" s="178">
        <v>28</v>
      </c>
      <c r="F603" t="s" s="178">
        <v>1643</v>
      </c>
      <c r="H603" t="s" s="178">
        <v>850</v>
      </c>
      <c r="I603" t="s" s="178">
        <f>IF(H603="Compliant","Yes","No")</f>
        <v>39</v>
      </c>
    </row>
    <row r="604" s="171" customFormat="1" ht="13.65" customHeight="1">
      <c r="A604" t="s" s="178">
        <v>845</v>
      </c>
      <c r="B604" t="s" s="178">
        <v>846</v>
      </c>
      <c r="C604" t="s" s="178">
        <v>861</v>
      </c>
      <c r="D604" t="s" s="178">
        <v>1641</v>
      </c>
      <c r="E604" t="s" s="178">
        <v>29</v>
      </c>
      <c r="F604" t="s" s="178">
        <v>1644</v>
      </c>
      <c r="H604" t="s" s="178">
        <v>850</v>
      </c>
      <c r="I604" t="s" s="178">
        <f>IF(H604="Compliant","Yes","No")</f>
        <v>39</v>
      </c>
    </row>
    <row r="605" s="171" customFormat="1" ht="13.65" customHeight="1">
      <c r="A605" t="s" s="178">
        <v>845</v>
      </c>
      <c r="B605" t="s" s="178">
        <v>846</v>
      </c>
      <c r="C605" t="s" s="178">
        <v>861</v>
      </c>
      <c r="D605" t="s" s="178">
        <v>1641</v>
      </c>
      <c r="E605" t="s" s="178">
        <v>30</v>
      </c>
      <c r="F605" t="s" s="178">
        <v>1645</v>
      </c>
      <c r="H605" t="s" s="178">
        <v>882</v>
      </c>
      <c r="I605" t="s" s="178">
        <f>IF(H605="Compliant","Yes","No")</f>
        <v>37</v>
      </c>
    </row>
    <row r="606" s="171" customFormat="1" ht="13.65" customHeight="1">
      <c r="A606" t="s" s="178">
        <v>845</v>
      </c>
      <c r="B606" t="s" s="178">
        <v>846</v>
      </c>
      <c r="C606" t="s" s="178">
        <v>861</v>
      </c>
      <c r="D606" t="s" s="178">
        <v>1646</v>
      </c>
      <c r="E606" t="s" s="178">
        <v>30</v>
      </c>
      <c r="F606" t="s" s="178">
        <v>1647</v>
      </c>
      <c r="H606" t="s" s="178">
        <v>850</v>
      </c>
      <c r="I606" t="s" s="178">
        <f>IF(H606="Compliant","Yes","No")</f>
        <v>39</v>
      </c>
    </row>
    <row r="607" s="171" customFormat="1" ht="13.65" customHeight="1">
      <c r="A607" t="s" s="178">
        <v>845</v>
      </c>
      <c r="B607" t="s" s="178">
        <v>846</v>
      </c>
      <c r="C607" t="s" s="178">
        <v>861</v>
      </c>
      <c r="D607" t="s" s="178">
        <v>1646</v>
      </c>
      <c r="E607" t="s" s="178">
        <v>29</v>
      </c>
      <c r="F607" t="s" s="178">
        <v>1647</v>
      </c>
      <c r="H607" t="s" s="178">
        <v>850</v>
      </c>
      <c r="I607" t="s" s="178">
        <f>IF(H607="Compliant","Yes","No")</f>
        <v>39</v>
      </c>
    </row>
    <row r="608" s="171" customFormat="1" ht="13.65" customHeight="1">
      <c r="A608" t="s" s="178">
        <v>845</v>
      </c>
      <c r="B608" t="s" s="178">
        <v>846</v>
      </c>
      <c r="C608" t="s" s="178">
        <v>861</v>
      </c>
      <c r="D608" t="s" s="178">
        <v>1646</v>
      </c>
      <c r="E608" t="s" s="178">
        <v>28</v>
      </c>
      <c r="F608" t="s" s="178">
        <v>1648</v>
      </c>
      <c r="H608" t="s" s="178">
        <v>850</v>
      </c>
      <c r="I608" t="s" s="178">
        <f>IF(H608="Compliant","Yes","No")</f>
        <v>39</v>
      </c>
    </row>
    <row r="609" s="171" customFormat="1" ht="13.65" customHeight="1">
      <c r="A609" t="s" s="178">
        <v>845</v>
      </c>
      <c r="B609" t="s" s="178">
        <v>846</v>
      </c>
      <c r="C609" t="s" s="178">
        <v>861</v>
      </c>
      <c r="D609" t="s" s="178">
        <v>1646</v>
      </c>
      <c r="E609" t="s" s="178">
        <v>31</v>
      </c>
      <c r="F609" t="s" s="178">
        <v>1649</v>
      </c>
      <c r="H609" t="s" s="178">
        <v>850</v>
      </c>
      <c r="I609" t="s" s="178">
        <f>IF(H609="Compliant","Yes","No")</f>
        <v>39</v>
      </c>
    </row>
    <row r="610" s="171" customFormat="1" ht="13.65" customHeight="1">
      <c r="A610" t="s" s="178">
        <v>845</v>
      </c>
      <c r="B610" t="s" s="178">
        <v>846</v>
      </c>
      <c r="C610" t="s" s="178">
        <v>861</v>
      </c>
      <c r="D610" t="s" s="178">
        <v>1650</v>
      </c>
      <c r="E610" t="s" s="178">
        <v>30</v>
      </c>
      <c r="F610" t="s" s="178">
        <v>1651</v>
      </c>
      <c r="H610" t="s" s="178">
        <v>850</v>
      </c>
      <c r="I610" t="s" s="178">
        <f>IF(H610="Compliant","Yes","No")</f>
        <v>39</v>
      </c>
    </row>
    <row r="611" s="171" customFormat="1" ht="13.65" customHeight="1">
      <c r="A611" t="s" s="178">
        <v>845</v>
      </c>
      <c r="B611" t="s" s="178">
        <v>846</v>
      </c>
      <c r="C611" t="s" s="178">
        <v>861</v>
      </c>
      <c r="D611" t="s" s="178">
        <v>1650</v>
      </c>
      <c r="E611" t="s" s="178">
        <v>28</v>
      </c>
      <c r="F611" t="s" s="178">
        <v>1652</v>
      </c>
      <c r="H611" t="s" s="178">
        <v>850</v>
      </c>
      <c r="I611" t="s" s="178">
        <f>IF(H611="Compliant","Yes","No")</f>
        <v>39</v>
      </c>
    </row>
    <row r="612" s="171" customFormat="1" ht="13.65" customHeight="1">
      <c r="A612" t="s" s="178">
        <v>845</v>
      </c>
      <c r="B612" t="s" s="178">
        <v>846</v>
      </c>
      <c r="C612" t="s" s="178">
        <v>861</v>
      </c>
      <c r="D612" t="s" s="178">
        <v>1650</v>
      </c>
      <c r="E612" t="s" s="178">
        <v>29</v>
      </c>
      <c r="F612" t="s" s="178">
        <v>1652</v>
      </c>
      <c r="H612" t="s" s="178">
        <v>850</v>
      </c>
      <c r="I612" t="s" s="178">
        <f>IF(H612="Compliant","Yes","No")</f>
        <v>39</v>
      </c>
    </row>
    <row r="613" s="171" customFormat="1" ht="13.65" customHeight="1">
      <c r="A613" t="s" s="178">
        <v>845</v>
      </c>
      <c r="B613" t="s" s="178">
        <v>846</v>
      </c>
      <c r="C613" t="s" s="178">
        <v>861</v>
      </c>
      <c r="D613" t="s" s="178">
        <v>1653</v>
      </c>
      <c r="E613" t="s" s="178">
        <v>30</v>
      </c>
      <c r="F613" t="s" s="178">
        <v>1654</v>
      </c>
      <c r="H613" t="s" s="178">
        <v>850</v>
      </c>
      <c r="I613" t="s" s="178">
        <f>IF(H613="Compliant","Yes","No")</f>
        <v>39</v>
      </c>
    </row>
    <row r="614" s="171" customFormat="1" ht="13.65" customHeight="1">
      <c r="A614" t="s" s="178">
        <v>845</v>
      </c>
      <c r="B614" t="s" s="178">
        <v>846</v>
      </c>
      <c r="C614" t="s" s="178">
        <v>861</v>
      </c>
      <c r="D614" t="s" s="178">
        <v>1653</v>
      </c>
      <c r="E614" t="s" s="178">
        <v>28</v>
      </c>
      <c r="F614" t="s" s="178">
        <v>1655</v>
      </c>
      <c r="H614" t="s" s="178">
        <v>850</v>
      </c>
      <c r="I614" t="s" s="178">
        <f>IF(H614="Compliant","Yes","No")</f>
        <v>39</v>
      </c>
    </row>
    <row r="615" s="171" customFormat="1" ht="13.65" customHeight="1">
      <c r="A615" t="s" s="178">
        <v>845</v>
      </c>
      <c r="B615" t="s" s="178">
        <v>846</v>
      </c>
      <c r="C615" t="s" s="178">
        <v>861</v>
      </c>
      <c r="D615" t="s" s="178">
        <v>1653</v>
      </c>
      <c r="E615" t="s" s="178">
        <v>31</v>
      </c>
      <c r="F615" t="s" s="178">
        <v>1656</v>
      </c>
      <c r="H615" t="s" s="178">
        <v>850</v>
      </c>
      <c r="I615" t="s" s="178">
        <f>IF(H615="Compliant","Yes","No")</f>
        <v>39</v>
      </c>
    </row>
    <row r="616" s="171" customFormat="1" ht="13.65" customHeight="1">
      <c r="A616" t="s" s="178">
        <v>845</v>
      </c>
      <c r="B616" t="s" s="178">
        <v>846</v>
      </c>
      <c r="C616" t="s" s="178">
        <v>861</v>
      </c>
      <c r="D616" t="s" s="178">
        <v>1653</v>
      </c>
      <c r="E616" t="s" s="178">
        <v>29</v>
      </c>
      <c r="F616" t="s" s="178">
        <v>1657</v>
      </c>
      <c r="H616" t="s" s="178">
        <v>885</v>
      </c>
      <c r="I616" t="s" s="178">
        <f>IF(H616="Compliant","Yes","No")</f>
        <v>37</v>
      </c>
    </row>
    <row r="617" s="171" customFormat="1" ht="13.65" customHeight="1">
      <c r="A617" t="s" s="178">
        <v>845</v>
      </c>
      <c r="B617" t="s" s="178">
        <v>846</v>
      </c>
      <c r="C617" t="s" s="178">
        <v>861</v>
      </c>
      <c r="D617" t="s" s="178">
        <v>1658</v>
      </c>
      <c r="E617" t="s" s="178">
        <v>28</v>
      </c>
      <c r="F617" t="s" s="178">
        <v>1659</v>
      </c>
      <c r="H617" t="s" s="178">
        <v>850</v>
      </c>
      <c r="I617" t="s" s="178">
        <f>IF(H617="Compliant","Yes","No")</f>
        <v>39</v>
      </c>
    </row>
    <row r="618" s="171" customFormat="1" ht="13.65" customHeight="1">
      <c r="A618" t="s" s="178">
        <v>845</v>
      </c>
      <c r="B618" t="s" s="178">
        <v>846</v>
      </c>
      <c r="C618" t="s" s="178">
        <v>861</v>
      </c>
      <c r="D618" t="s" s="178">
        <v>1660</v>
      </c>
      <c r="E618" t="s" s="178">
        <v>28</v>
      </c>
      <c r="F618" t="s" s="178">
        <v>1661</v>
      </c>
      <c r="H618" t="s" s="178">
        <v>885</v>
      </c>
      <c r="I618" t="s" s="178">
        <f>IF(H618="Compliant","Yes","No")</f>
        <v>37</v>
      </c>
    </row>
    <row r="619" s="171" customFormat="1" ht="13.65" customHeight="1">
      <c r="A619" t="s" s="178">
        <v>845</v>
      </c>
      <c r="B619" t="s" s="178">
        <v>846</v>
      </c>
      <c r="C619" t="s" s="178">
        <v>861</v>
      </c>
      <c r="D619" t="s" s="178">
        <v>1662</v>
      </c>
      <c r="E619" t="s" s="178">
        <v>29</v>
      </c>
      <c r="F619" t="s" s="178">
        <v>1663</v>
      </c>
      <c r="H619" t="s" s="178">
        <v>850</v>
      </c>
      <c r="I619" t="s" s="178">
        <f>IF(H619="Compliant","Yes","No")</f>
        <v>39</v>
      </c>
    </row>
    <row r="620" s="171" customFormat="1" ht="13.65" customHeight="1">
      <c r="A620" t="s" s="178">
        <v>845</v>
      </c>
      <c r="B620" t="s" s="178">
        <v>846</v>
      </c>
      <c r="C620" t="s" s="178">
        <v>861</v>
      </c>
      <c r="D620" t="s" s="178">
        <v>1662</v>
      </c>
      <c r="E620" t="s" s="178">
        <v>28</v>
      </c>
      <c r="F620" t="s" s="178">
        <v>1664</v>
      </c>
      <c r="H620" t="s" s="178">
        <v>850</v>
      </c>
      <c r="I620" t="s" s="178">
        <f>IF(H620="Compliant","Yes","No")</f>
        <v>39</v>
      </c>
    </row>
    <row r="621" s="171" customFormat="1" ht="13.65" customHeight="1">
      <c r="A621" t="s" s="178">
        <v>845</v>
      </c>
      <c r="B621" t="s" s="178">
        <v>846</v>
      </c>
      <c r="C621" t="s" s="178">
        <v>861</v>
      </c>
      <c r="D621" t="s" s="178">
        <v>1665</v>
      </c>
      <c r="E621" t="s" s="178">
        <v>30</v>
      </c>
      <c r="F621" t="s" s="178">
        <v>1666</v>
      </c>
      <c r="H621" t="s" s="178">
        <v>850</v>
      </c>
      <c r="I621" t="s" s="178">
        <f>IF(H621="Compliant","Yes","No")</f>
        <v>39</v>
      </c>
    </row>
    <row r="622" s="171" customFormat="1" ht="13.65" customHeight="1">
      <c r="A622" t="s" s="178">
        <v>845</v>
      </c>
      <c r="B622" t="s" s="178">
        <v>846</v>
      </c>
      <c r="C622" t="s" s="178">
        <v>861</v>
      </c>
      <c r="D622" t="s" s="178">
        <v>1665</v>
      </c>
      <c r="E622" t="s" s="178">
        <v>28</v>
      </c>
      <c r="F622" t="s" s="178">
        <v>1667</v>
      </c>
      <c r="H622" t="s" s="178">
        <v>850</v>
      </c>
      <c r="I622" t="s" s="178">
        <f>IF(H622="Compliant","Yes","No")</f>
        <v>39</v>
      </c>
    </row>
    <row r="623" s="171" customFormat="1" ht="13.65" customHeight="1">
      <c r="A623" t="s" s="178">
        <v>845</v>
      </c>
      <c r="B623" t="s" s="178">
        <v>846</v>
      </c>
      <c r="C623" t="s" s="178">
        <v>861</v>
      </c>
      <c r="D623" t="s" s="178">
        <v>1665</v>
      </c>
      <c r="E623" t="s" s="178">
        <v>31</v>
      </c>
      <c r="F623" t="s" s="178">
        <v>1668</v>
      </c>
      <c r="H623" t="s" s="178">
        <v>850</v>
      </c>
      <c r="I623" t="s" s="178">
        <f>IF(H623="Compliant","Yes","No")</f>
        <v>39</v>
      </c>
    </row>
    <row r="624" s="171" customFormat="1" ht="13.65" customHeight="1">
      <c r="A624" t="s" s="178">
        <v>845</v>
      </c>
      <c r="B624" t="s" s="178">
        <v>846</v>
      </c>
      <c r="C624" t="s" s="178">
        <v>861</v>
      </c>
      <c r="D624" t="s" s="178">
        <v>1665</v>
      </c>
      <c r="E624" t="s" s="178">
        <v>29</v>
      </c>
      <c r="F624" t="s" s="178">
        <v>1668</v>
      </c>
      <c r="H624" t="s" s="178">
        <v>850</v>
      </c>
      <c r="I624" t="s" s="178">
        <f>IF(H624="Compliant","Yes","No")</f>
        <v>39</v>
      </c>
    </row>
    <row r="625" s="171" customFormat="1" ht="13.65" customHeight="1">
      <c r="A625" t="s" s="178">
        <v>845</v>
      </c>
      <c r="B625" t="s" s="178">
        <v>846</v>
      </c>
      <c r="C625" t="s" s="178">
        <v>861</v>
      </c>
      <c r="D625" t="s" s="178">
        <v>1669</v>
      </c>
      <c r="E625" t="s" s="178">
        <v>28</v>
      </c>
      <c r="F625" t="s" s="178">
        <v>1670</v>
      </c>
      <c r="H625" t="s" s="178">
        <v>850</v>
      </c>
      <c r="I625" t="s" s="178">
        <f>IF(H625="Compliant","Yes","No")</f>
        <v>39</v>
      </c>
    </row>
    <row r="626" s="171" customFormat="1" ht="13.65" customHeight="1">
      <c r="A626" t="s" s="178">
        <v>845</v>
      </c>
      <c r="B626" t="s" s="178">
        <v>846</v>
      </c>
      <c r="C626" t="s" s="178">
        <v>861</v>
      </c>
      <c r="D626" t="s" s="178">
        <v>1669</v>
      </c>
      <c r="E626" t="s" s="178">
        <v>31</v>
      </c>
      <c r="F626" t="s" s="178">
        <v>1671</v>
      </c>
      <c r="H626" t="s" s="178">
        <v>850</v>
      </c>
      <c r="I626" t="s" s="178">
        <f>IF(H626="Compliant","Yes","No")</f>
        <v>39</v>
      </c>
    </row>
    <row r="627" s="171" customFormat="1" ht="13.65" customHeight="1">
      <c r="A627" t="s" s="178">
        <v>845</v>
      </c>
      <c r="B627" t="s" s="178">
        <v>846</v>
      </c>
      <c r="C627" t="s" s="178">
        <v>861</v>
      </c>
      <c r="D627" t="s" s="178">
        <v>1669</v>
      </c>
      <c r="E627" t="s" s="178">
        <v>29</v>
      </c>
      <c r="F627" t="s" s="178">
        <v>1672</v>
      </c>
      <c r="H627" t="s" s="178">
        <v>850</v>
      </c>
      <c r="I627" t="s" s="178">
        <f>IF(H627="Compliant","Yes","No")</f>
        <v>39</v>
      </c>
    </row>
    <row r="628" s="171" customFormat="1" ht="13.65" customHeight="1">
      <c r="A628" t="s" s="178">
        <v>845</v>
      </c>
      <c r="B628" t="s" s="178">
        <v>846</v>
      </c>
      <c r="C628" t="s" s="178">
        <v>861</v>
      </c>
      <c r="D628" t="s" s="178">
        <v>1669</v>
      </c>
      <c r="E628" t="s" s="178">
        <v>30</v>
      </c>
      <c r="F628" t="s" s="178">
        <v>1673</v>
      </c>
      <c r="H628" t="s" s="178">
        <v>850</v>
      </c>
      <c r="I628" t="s" s="178">
        <f>IF(H628="Compliant","Yes","No")</f>
        <v>39</v>
      </c>
    </row>
    <row r="629" s="171" customFormat="1" ht="13.65" customHeight="1">
      <c r="A629" t="s" s="178">
        <v>845</v>
      </c>
      <c r="B629" t="s" s="178">
        <v>846</v>
      </c>
      <c r="C629" t="s" s="178">
        <v>861</v>
      </c>
      <c r="D629" t="s" s="178">
        <v>1674</v>
      </c>
      <c r="E629" t="s" s="178">
        <v>28</v>
      </c>
      <c r="F629" t="s" s="178">
        <v>1675</v>
      </c>
      <c r="H629" t="s" s="178">
        <v>850</v>
      </c>
      <c r="I629" t="s" s="178">
        <f>IF(H629="Compliant","Yes","No")</f>
        <v>39</v>
      </c>
    </row>
    <row r="630" s="171" customFormat="1" ht="13.65" customHeight="1">
      <c r="A630" t="s" s="178">
        <v>845</v>
      </c>
      <c r="B630" t="s" s="178">
        <v>846</v>
      </c>
      <c r="C630" t="s" s="178">
        <v>861</v>
      </c>
      <c r="D630" t="s" s="178">
        <v>1674</v>
      </c>
      <c r="E630" t="s" s="178">
        <v>29</v>
      </c>
      <c r="F630" t="s" s="178">
        <v>1676</v>
      </c>
      <c r="H630" t="s" s="178">
        <v>850</v>
      </c>
      <c r="I630" t="s" s="178">
        <f>IF(H630="Compliant","Yes","No")</f>
        <v>39</v>
      </c>
    </row>
    <row r="631" s="171" customFormat="1" ht="13.65" customHeight="1">
      <c r="A631" t="s" s="178">
        <v>845</v>
      </c>
      <c r="B631" t="s" s="178">
        <v>846</v>
      </c>
      <c r="C631" t="s" s="178">
        <v>861</v>
      </c>
      <c r="D631" t="s" s="178">
        <v>1674</v>
      </c>
      <c r="E631" t="s" s="178">
        <v>30</v>
      </c>
      <c r="F631" t="s" s="178">
        <v>1677</v>
      </c>
      <c r="H631" t="s" s="178">
        <v>850</v>
      </c>
      <c r="I631" t="s" s="178">
        <f>IF(H631="Compliant","Yes","No")</f>
        <v>39</v>
      </c>
    </row>
    <row r="632" s="171" customFormat="1" ht="13.65" customHeight="1">
      <c r="A632" t="s" s="178">
        <v>845</v>
      </c>
      <c r="B632" t="s" s="178">
        <v>846</v>
      </c>
      <c r="C632" t="s" s="178">
        <v>861</v>
      </c>
      <c r="D632" t="s" s="178">
        <v>1674</v>
      </c>
      <c r="E632" t="s" s="178">
        <v>31</v>
      </c>
      <c r="F632" t="s" s="178">
        <v>1678</v>
      </c>
      <c r="H632" t="s" s="178">
        <v>850</v>
      </c>
      <c r="I632" t="s" s="178">
        <f>IF(H632="Compliant","Yes","No")</f>
        <v>39</v>
      </c>
    </row>
    <row r="633" s="171" customFormat="1" ht="13.65" customHeight="1">
      <c r="A633" t="s" s="178">
        <v>845</v>
      </c>
      <c r="B633" t="s" s="178">
        <v>846</v>
      </c>
      <c r="C633" t="s" s="178">
        <v>861</v>
      </c>
      <c r="D633" t="s" s="178">
        <v>1679</v>
      </c>
      <c r="E633" t="s" s="178">
        <v>28</v>
      </c>
      <c r="F633" t="s" s="178">
        <v>1680</v>
      </c>
      <c r="H633" t="s" s="178">
        <v>850</v>
      </c>
      <c r="I633" t="s" s="178">
        <f>IF(H633="Compliant","Yes","No")</f>
        <v>39</v>
      </c>
    </row>
    <row r="634" s="171" customFormat="1" ht="13.65" customHeight="1">
      <c r="A634" t="s" s="178">
        <v>845</v>
      </c>
      <c r="B634" t="s" s="178">
        <v>846</v>
      </c>
      <c r="C634" t="s" s="178">
        <v>861</v>
      </c>
      <c r="D634" t="s" s="178">
        <v>1681</v>
      </c>
      <c r="E634" t="s" s="178">
        <v>28</v>
      </c>
      <c r="F634" t="s" s="178">
        <v>1682</v>
      </c>
      <c r="H634" t="s" s="178">
        <v>850</v>
      </c>
      <c r="I634" t="s" s="178">
        <f>IF(H634="Compliant","Yes","No")</f>
        <v>39</v>
      </c>
    </row>
    <row r="635" s="171" customFormat="1" ht="13.65" customHeight="1">
      <c r="A635" t="s" s="178">
        <v>845</v>
      </c>
      <c r="B635" t="s" s="178">
        <v>846</v>
      </c>
      <c r="C635" t="s" s="178">
        <v>861</v>
      </c>
      <c r="D635" t="s" s="178">
        <v>1683</v>
      </c>
      <c r="E635" t="s" s="178">
        <v>28</v>
      </c>
      <c r="F635" t="s" s="178">
        <v>1684</v>
      </c>
      <c r="H635" t="s" s="178">
        <v>850</v>
      </c>
      <c r="I635" t="s" s="178">
        <f>IF(H635="Compliant","Yes","No")</f>
        <v>39</v>
      </c>
    </row>
    <row r="636" s="171" customFormat="1" ht="13.65" customHeight="1">
      <c r="A636" t="s" s="178">
        <v>845</v>
      </c>
      <c r="B636" t="s" s="178">
        <v>846</v>
      </c>
      <c r="C636" t="s" s="178">
        <v>861</v>
      </c>
      <c r="D636" t="s" s="178">
        <v>1683</v>
      </c>
      <c r="E636" t="s" s="178">
        <v>31</v>
      </c>
      <c r="F636" t="s" s="178">
        <v>1685</v>
      </c>
      <c r="H636" t="s" s="178">
        <v>850</v>
      </c>
      <c r="I636" t="s" s="178">
        <f>IF(H636="Compliant","Yes","No")</f>
        <v>39</v>
      </c>
    </row>
    <row r="637" s="171" customFormat="1" ht="13.65" customHeight="1">
      <c r="A637" t="s" s="178">
        <v>845</v>
      </c>
      <c r="B637" t="s" s="178">
        <v>846</v>
      </c>
      <c r="C637" t="s" s="178">
        <v>861</v>
      </c>
      <c r="D637" t="s" s="178">
        <v>1683</v>
      </c>
      <c r="E637" t="s" s="178">
        <v>29</v>
      </c>
      <c r="F637" t="s" s="178">
        <v>1686</v>
      </c>
      <c r="H637" t="s" s="178">
        <v>850</v>
      </c>
      <c r="I637" t="s" s="178">
        <f>IF(H637="Compliant","Yes","No")</f>
        <v>39</v>
      </c>
    </row>
    <row r="638" s="171" customFormat="1" ht="13.65" customHeight="1">
      <c r="A638" t="s" s="178">
        <v>845</v>
      </c>
      <c r="B638" t="s" s="178">
        <v>846</v>
      </c>
      <c r="C638" t="s" s="178">
        <v>861</v>
      </c>
      <c r="D638" t="s" s="178">
        <v>1683</v>
      </c>
      <c r="E638" t="s" s="178">
        <v>30</v>
      </c>
      <c r="F638" t="s" s="178">
        <v>1687</v>
      </c>
      <c r="H638" t="s" s="178">
        <v>882</v>
      </c>
      <c r="I638" t="s" s="178">
        <f>IF(H638="Compliant","Yes","No")</f>
        <v>37</v>
      </c>
    </row>
    <row r="639" s="171" customFormat="1" ht="13.65" customHeight="1">
      <c r="A639" t="s" s="178">
        <v>845</v>
      </c>
      <c r="B639" t="s" s="178">
        <v>846</v>
      </c>
      <c r="C639" t="s" s="178">
        <v>861</v>
      </c>
      <c r="D639" t="s" s="178">
        <v>1688</v>
      </c>
      <c r="E639" t="s" s="178">
        <v>30</v>
      </c>
      <c r="F639" t="s" s="178">
        <v>1689</v>
      </c>
      <c r="H639" t="s" s="178">
        <v>850</v>
      </c>
      <c r="I639" t="s" s="178">
        <f>IF(H639="Compliant","Yes","No")</f>
        <v>39</v>
      </c>
    </row>
    <row r="640" s="171" customFormat="1" ht="13.65" customHeight="1">
      <c r="A640" t="s" s="178">
        <v>845</v>
      </c>
      <c r="B640" t="s" s="178">
        <v>846</v>
      </c>
      <c r="C640" t="s" s="178">
        <v>861</v>
      </c>
      <c r="D640" t="s" s="178">
        <v>1688</v>
      </c>
      <c r="E640" t="s" s="178">
        <v>28</v>
      </c>
      <c r="F640" t="s" s="178">
        <v>1690</v>
      </c>
      <c r="H640" t="s" s="178">
        <v>850</v>
      </c>
      <c r="I640" t="s" s="178">
        <f>IF(H640="Compliant","Yes","No")</f>
        <v>39</v>
      </c>
    </row>
    <row r="641" s="171" customFormat="1" ht="13.65" customHeight="1">
      <c r="A641" t="s" s="178">
        <v>845</v>
      </c>
      <c r="B641" t="s" s="178">
        <v>846</v>
      </c>
      <c r="C641" t="s" s="178">
        <v>861</v>
      </c>
      <c r="D641" t="s" s="178">
        <v>1688</v>
      </c>
      <c r="E641" t="s" s="178">
        <v>31</v>
      </c>
      <c r="F641" t="s" s="178">
        <v>1691</v>
      </c>
      <c r="H641" t="s" s="178">
        <v>850</v>
      </c>
      <c r="I641" t="s" s="178">
        <f>IF(H641="Compliant","Yes","No")</f>
        <v>39</v>
      </c>
    </row>
    <row r="642" s="171" customFormat="1" ht="13.65" customHeight="1">
      <c r="A642" t="s" s="178">
        <v>845</v>
      </c>
      <c r="B642" t="s" s="178">
        <v>846</v>
      </c>
      <c r="C642" t="s" s="178">
        <v>861</v>
      </c>
      <c r="D642" t="s" s="178">
        <v>1688</v>
      </c>
      <c r="E642" t="s" s="178">
        <v>29</v>
      </c>
      <c r="F642" t="s" s="178">
        <v>1692</v>
      </c>
      <c r="H642" t="s" s="178">
        <v>850</v>
      </c>
      <c r="I642" t="s" s="178">
        <f>IF(H642="Compliant","Yes","No")</f>
        <v>39</v>
      </c>
    </row>
    <row r="643" s="171" customFormat="1" ht="13.65" customHeight="1">
      <c r="A643" t="s" s="178">
        <v>845</v>
      </c>
      <c r="B643" t="s" s="178">
        <v>846</v>
      </c>
      <c r="C643" t="s" s="178">
        <v>861</v>
      </c>
      <c r="D643" t="s" s="178">
        <v>1693</v>
      </c>
      <c r="E643" t="s" s="178">
        <v>29</v>
      </c>
      <c r="F643" t="s" s="178">
        <v>1694</v>
      </c>
      <c r="H643" t="s" s="178">
        <v>850</v>
      </c>
      <c r="I643" t="s" s="178">
        <f>IF(H643="Compliant","Yes","No")</f>
        <v>39</v>
      </c>
    </row>
    <row r="644" s="171" customFormat="1" ht="13.65" customHeight="1">
      <c r="A644" t="s" s="178">
        <v>845</v>
      </c>
      <c r="B644" t="s" s="178">
        <v>846</v>
      </c>
      <c r="C644" t="s" s="178">
        <v>861</v>
      </c>
      <c r="D644" t="s" s="178">
        <v>1693</v>
      </c>
      <c r="E644" t="s" s="178">
        <v>28</v>
      </c>
      <c r="F644" t="s" s="178">
        <v>1695</v>
      </c>
      <c r="H644" t="s" s="178">
        <v>850</v>
      </c>
      <c r="I644" t="s" s="178">
        <f>IF(H644="Compliant","Yes","No")</f>
        <v>39</v>
      </c>
    </row>
    <row r="645" s="171" customFormat="1" ht="13.65" customHeight="1">
      <c r="A645" t="s" s="178">
        <v>845</v>
      </c>
      <c r="B645" t="s" s="178">
        <v>846</v>
      </c>
      <c r="C645" t="s" s="178">
        <v>861</v>
      </c>
      <c r="D645" t="s" s="178">
        <v>1696</v>
      </c>
      <c r="E645" t="s" s="178">
        <v>28</v>
      </c>
      <c r="F645" t="s" s="178">
        <v>1697</v>
      </c>
      <c r="H645" t="s" s="178">
        <v>885</v>
      </c>
      <c r="I645" t="s" s="178">
        <f>IF(H645="Compliant","Yes","No")</f>
        <v>37</v>
      </c>
    </row>
    <row r="646" s="171" customFormat="1" ht="13.65" customHeight="1">
      <c r="A646" t="s" s="178">
        <v>845</v>
      </c>
      <c r="B646" t="s" s="178">
        <v>846</v>
      </c>
      <c r="C646" t="s" s="178">
        <v>861</v>
      </c>
      <c r="D646" t="s" s="178">
        <v>1698</v>
      </c>
      <c r="E646" t="s" s="178">
        <v>31</v>
      </c>
      <c r="F646" t="s" s="178">
        <v>1699</v>
      </c>
      <c r="H646" t="s" s="178">
        <v>850</v>
      </c>
      <c r="I646" t="s" s="178">
        <f>IF(H646="Compliant","Yes","No")</f>
        <v>39</v>
      </c>
    </row>
    <row r="647" s="171" customFormat="1" ht="13.65" customHeight="1">
      <c r="A647" t="s" s="178">
        <v>845</v>
      </c>
      <c r="B647" t="s" s="178">
        <v>846</v>
      </c>
      <c r="C647" t="s" s="178">
        <v>861</v>
      </c>
      <c r="D647" t="s" s="178">
        <v>1698</v>
      </c>
      <c r="E647" t="s" s="178">
        <v>30</v>
      </c>
      <c r="F647" t="s" s="178">
        <v>1700</v>
      </c>
      <c r="H647" t="s" s="178">
        <v>850</v>
      </c>
      <c r="I647" t="s" s="178">
        <f>IF(H647="Compliant","Yes","No")</f>
        <v>39</v>
      </c>
    </row>
    <row r="648" s="171" customFormat="1" ht="13.65" customHeight="1">
      <c r="A648" t="s" s="178">
        <v>845</v>
      </c>
      <c r="B648" t="s" s="178">
        <v>846</v>
      </c>
      <c r="C648" t="s" s="178">
        <v>861</v>
      </c>
      <c r="D648" t="s" s="178">
        <v>1698</v>
      </c>
      <c r="E648" t="s" s="178">
        <v>28</v>
      </c>
      <c r="F648" t="s" s="178">
        <v>1701</v>
      </c>
      <c r="H648" t="s" s="178">
        <v>850</v>
      </c>
      <c r="I648" t="s" s="178">
        <f>IF(H648="Compliant","Yes","No")</f>
        <v>39</v>
      </c>
    </row>
    <row r="649" s="171" customFormat="1" ht="13.65" customHeight="1">
      <c r="A649" t="s" s="178">
        <v>845</v>
      </c>
      <c r="B649" t="s" s="178">
        <v>846</v>
      </c>
      <c r="C649" t="s" s="178">
        <v>861</v>
      </c>
      <c r="D649" t="s" s="178">
        <v>1698</v>
      </c>
      <c r="E649" t="s" s="178">
        <v>29</v>
      </c>
      <c r="F649" t="s" s="178">
        <v>1702</v>
      </c>
      <c r="H649" t="s" s="178">
        <v>850</v>
      </c>
      <c r="I649" t="s" s="178">
        <f>IF(H649="Compliant","Yes","No")</f>
        <v>39</v>
      </c>
    </row>
    <row r="650" s="171" customFormat="1" ht="13.65" customHeight="1">
      <c r="A650" t="s" s="178">
        <v>845</v>
      </c>
      <c r="B650" t="s" s="178">
        <v>846</v>
      </c>
      <c r="C650" t="s" s="178">
        <v>861</v>
      </c>
      <c r="D650" t="s" s="178">
        <v>1703</v>
      </c>
      <c r="E650" t="s" s="178">
        <v>30</v>
      </c>
      <c r="F650" t="s" s="178">
        <v>852</v>
      </c>
      <c r="H650" t="s" s="178">
        <v>850</v>
      </c>
      <c r="I650" t="s" s="178">
        <f>IF(H650="Compliant","Yes","No")</f>
        <v>39</v>
      </c>
    </row>
    <row r="651" s="171" customFormat="1" ht="13.65" customHeight="1">
      <c r="A651" t="s" s="178">
        <v>845</v>
      </c>
      <c r="B651" t="s" s="178">
        <v>846</v>
      </c>
      <c r="C651" t="s" s="178">
        <v>861</v>
      </c>
      <c r="D651" t="s" s="178">
        <v>1703</v>
      </c>
      <c r="E651" t="s" s="178">
        <v>28</v>
      </c>
      <c r="F651" t="s" s="178">
        <v>852</v>
      </c>
      <c r="H651" t="s" s="178">
        <v>850</v>
      </c>
      <c r="I651" t="s" s="178">
        <f>IF(H651="Compliant","Yes","No")</f>
        <v>39</v>
      </c>
    </row>
    <row r="652" s="171" customFormat="1" ht="13.65" customHeight="1">
      <c r="A652" t="s" s="178">
        <v>845</v>
      </c>
      <c r="B652" t="s" s="178">
        <v>846</v>
      </c>
      <c r="C652" t="s" s="178">
        <v>861</v>
      </c>
      <c r="D652" t="s" s="178">
        <v>1703</v>
      </c>
      <c r="E652" t="s" s="178">
        <v>29</v>
      </c>
      <c r="F652" t="s" s="178">
        <v>1704</v>
      </c>
      <c r="H652" t="s" s="178">
        <v>850</v>
      </c>
      <c r="I652" t="s" s="178">
        <f>IF(H652="Compliant","Yes","No")</f>
        <v>39</v>
      </c>
    </row>
    <row r="653" s="171" customFormat="1" ht="13.65" customHeight="1">
      <c r="A653" t="s" s="178">
        <v>845</v>
      </c>
      <c r="B653" t="s" s="178">
        <v>846</v>
      </c>
      <c r="C653" t="s" s="178">
        <v>861</v>
      </c>
      <c r="D653" t="s" s="178">
        <v>1703</v>
      </c>
      <c r="E653" t="s" s="178">
        <v>31</v>
      </c>
      <c r="F653" t="s" s="178">
        <v>1705</v>
      </c>
      <c r="H653" t="s" s="178">
        <v>850</v>
      </c>
      <c r="I653" t="s" s="178">
        <f>IF(H653="Compliant","Yes","No")</f>
        <v>39</v>
      </c>
    </row>
    <row r="654" s="171" customFormat="1" ht="13.65" customHeight="1">
      <c r="A654" t="s" s="178">
        <v>845</v>
      </c>
      <c r="B654" t="s" s="178">
        <v>846</v>
      </c>
      <c r="C654" t="s" s="178">
        <v>861</v>
      </c>
      <c r="D654" t="s" s="178">
        <v>1706</v>
      </c>
      <c r="E654" t="s" s="178">
        <v>31</v>
      </c>
      <c r="F654" t="s" s="178">
        <v>1707</v>
      </c>
      <c r="H654" t="s" s="178">
        <v>850</v>
      </c>
      <c r="I654" t="s" s="178">
        <f>IF(H654="Compliant","Yes","No")</f>
        <v>39</v>
      </c>
    </row>
    <row r="655" s="171" customFormat="1" ht="13.65" customHeight="1">
      <c r="A655" t="s" s="178">
        <v>845</v>
      </c>
      <c r="B655" t="s" s="178">
        <v>846</v>
      </c>
      <c r="C655" t="s" s="178">
        <v>861</v>
      </c>
      <c r="D655" t="s" s="178">
        <v>1708</v>
      </c>
      <c r="E655" t="s" s="178">
        <v>28</v>
      </c>
      <c r="F655" t="s" s="178">
        <v>1709</v>
      </c>
      <c r="H655" t="s" s="178">
        <v>850</v>
      </c>
      <c r="I655" t="s" s="178">
        <f>IF(H655="Compliant","Yes","No")</f>
        <v>39</v>
      </c>
    </row>
    <row r="656" s="171" customFormat="1" ht="13.65" customHeight="1">
      <c r="A656" t="s" s="178">
        <v>845</v>
      </c>
      <c r="B656" t="s" s="178">
        <v>846</v>
      </c>
      <c r="C656" t="s" s="178">
        <v>861</v>
      </c>
      <c r="D656" t="s" s="178">
        <v>1708</v>
      </c>
      <c r="E656" t="s" s="178">
        <v>30</v>
      </c>
      <c r="F656" t="s" s="178">
        <v>1710</v>
      </c>
      <c r="H656" t="s" s="178">
        <v>850</v>
      </c>
      <c r="I656" t="s" s="178">
        <f>IF(H656="Compliant","Yes","No")</f>
        <v>39</v>
      </c>
    </row>
    <row r="657" s="171" customFormat="1" ht="13.65" customHeight="1">
      <c r="A657" t="s" s="178">
        <v>845</v>
      </c>
      <c r="B657" t="s" s="178">
        <v>846</v>
      </c>
      <c r="C657" t="s" s="178">
        <v>861</v>
      </c>
      <c r="D657" t="s" s="178">
        <v>1708</v>
      </c>
      <c r="E657" t="s" s="178">
        <v>29</v>
      </c>
      <c r="F657" t="s" s="178">
        <v>1711</v>
      </c>
      <c r="H657" t="s" s="178">
        <v>850</v>
      </c>
      <c r="I657" t="s" s="178">
        <f>IF(H657="Compliant","Yes","No")</f>
        <v>39</v>
      </c>
    </row>
    <row r="658" s="171" customFormat="1" ht="13.65" customHeight="1">
      <c r="A658" t="s" s="178">
        <v>845</v>
      </c>
      <c r="B658" t="s" s="178">
        <v>846</v>
      </c>
      <c r="C658" t="s" s="178">
        <v>861</v>
      </c>
      <c r="D658" t="s" s="178">
        <v>1708</v>
      </c>
      <c r="E658" t="s" s="178">
        <v>31</v>
      </c>
      <c r="F658" t="s" s="178">
        <v>1712</v>
      </c>
      <c r="H658" t="s" s="178">
        <v>850</v>
      </c>
      <c r="I658" t="s" s="178">
        <f>IF(H658="Compliant","Yes","No")</f>
        <v>39</v>
      </c>
    </row>
    <row r="659" s="171" customFormat="1" ht="13.65" customHeight="1">
      <c r="A659" t="s" s="178">
        <v>845</v>
      </c>
      <c r="B659" t="s" s="178">
        <v>846</v>
      </c>
      <c r="C659" t="s" s="178">
        <v>861</v>
      </c>
      <c r="D659" t="s" s="178">
        <v>1713</v>
      </c>
      <c r="E659" t="s" s="178">
        <v>28</v>
      </c>
      <c r="F659" t="s" s="178">
        <v>1714</v>
      </c>
      <c r="H659" t="s" s="178">
        <v>850</v>
      </c>
      <c r="I659" t="s" s="178">
        <f>IF(H659="Compliant","Yes","No")</f>
        <v>39</v>
      </c>
    </row>
    <row r="660" s="171" customFormat="1" ht="13.65" customHeight="1">
      <c r="A660" t="s" s="178">
        <v>845</v>
      </c>
      <c r="B660" t="s" s="178">
        <v>846</v>
      </c>
      <c r="C660" t="s" s="178">
        <v>861</v>
      </c>
      <c r="D660" t="s" s="178">
        <v>1713</v>
      </c>
      <c r="E660" t="s" s="178">
        <v>30</v>
      </c>
      <c r="F660" t="s" s="178">
        <v>1715</v>
      </c>
      <c r="H660" t="s" s="178">
        <v>850</v>
      </c>
      <c r="I660" t="s" s="178">
        <f>IF(H660="Compliant","Yes","No")</f>
        <v>39</v>
      </c>
    </row>
    <row r="661" s="171" customFormat="1" ht="13.65" customHeight="1">
      <c r="A661" t="s" s="178">
        <v>845</v>
      </c>
      <c r="B661" t="s" s="178">
        <v>846</v>
      </c>
      <c r="C661" t="s" s="178">
        <v>861</v>
      </c>
      <c r="D661" t="s" s="178">
        <v>1713</v>
      </c>
      <c r="E661" t="s" s="178">
        <v>29</v>
      </c>
      <c r="F661" t="s" s="178">
        <v>1716</v>
      </c>
      <c r="H661" t="s" s="178">
        <v>850</v>
      </c>
      <c r="I661" t="s" s="178">
        <f>IF(H661="Compliant","Yes","No")</f>
        <v>39</v>
      </c>
    </row>
    <row r="662" s="171" customFormat="1" ht="13.65" customHeight="1">
      <c r="A662" t="s" s="178">
        <v>845</v>
      </c>
      <c r="B662" t="s" s="178">
        <v>846</v>
      </c>
      <c r="C662" t="s" s="178">
        <v>861</v>
      </c>
      <c r="D662" t="s" s="178">
        <v>1717</v>
      </c>
      <c r="E662" t="s" s="178">
        <v>28</v>
      </c>
      <c r="F662" t="s" s="178">
        <v>1718</v>
      </c>
      <c r="H662" t="s" s="178">
        <v>885</v>
      </c>
      <c r="I662" t="s" s="178">
        <f>IF(H662="Compliant","Yes","No")</f>
        <v>37</v>
      </c>
    </row>
    <row r="663" s="171" customFormat="1" ht="13.65" customHeight="1">
      <c r="A663" t="s" s="178">
        <v>845</v>
      </c>
      <c r="B663" t="s" s="178">
        <v>846</v>
      </c>
      <c r="C663" t="s" s="178">
        <v>861</v>
      </c>
      <c r="D663" t="s" s="178">
        <v>1717</v>
      </c>
      <c r="E663" t="s" s="178">
        <v>29</v>
      </c>
      <c r="F663" t="s" s="178">
        <v>1719</v>
      </c>
      <c r="H663" t="s" s="178">
        <v>850</v>
      </c>
      <c r="I663" t="s" s="178">
        <f>IF(H663="Compliant","Yes","No")</f>
        <v>39</v>
      </c>
    </row>
    <row r="664" s="171" customFormat="1" ht="13.65" customHeight="1">
      <c r="A664" t="s" s="178">
        <v>845</v>
      </c>
      <c r="B664" t="s" s="178">
        <v>846</v>
      </c>
      <c r="C664" t="s" s="178">
        <v>861</v>
      </c>
      <c r="D664" t="s" s="178">
        <v>1720</v>
      </c>
      <c r="E664" t="s" s="178">
        <v>30</v>
      </c>
      <c r="F664" t="s" s="178">
        <v>1721</v>
      </c>
      <c r="H664" t="s" s="178">
        <v>882</v>
      </c>
      <c r="I664" t="s" s="178">
        <f>IF(H664="Compliant","Yes","No")</f>
        <v>37</v>
      </c>
    </row>
    <row r="665" s="171" customFormat="1" ht="13.65" customHeight="1">
      <c r="A665" t="s" s="178">
        <v>845</v>
      </c>
      <c r="B665" t="s" s="178">
        <v>846</v>
      </c>
      <c r="C665" t="s" s="178">
        <v>861</v>
      </c>
      <c r="D665" t="s" s="178">
        <v>1720</v>
      </c>
      <c r="E665" t="s" s="178">
        <v>29</v>
      </c>
      <c r="F665" t="s" s="178">
        <v>1722</v>
      </c>
      <c r="H665" t="s" s="178">
        <v>882</v>
      </c>
      <c r="I665" t="s" s="178">
        <f>IF(H665="Compliant","Yes","No")</f>
        <v>37</v>
      </c>
    </row>
    <row r="666" s="171" customFormat="1" ht="13.65" customHeight="1">
      <c r="A666" t="s" s="178">
        <v>845</v>
      </c>
      <c r="B666" t="s" s="178">
        <v>846</v>
      </c>
      <c r="C666" t="s" s="178">
        <v>861</v>
      </c>
      <c r="D666" t="s" s="178">
        <v>1720</v>
      </c>
      <c r="E666" t="s" s="178">
        <v>31</v>
      </c>
      <c r="F666" t="s" s="178">
        <v>1723</v>
      </c>
      <c r="H666" t="s" s="178">
        <v>882</v>
      </c>
      <c r="I666" t="s" s="178">
        <f>IF(H666="Compliant","Yes","No")</f>
        <v>37</v>
      </c>
    </row>
    <row r="667" s="171" customFormat="1" ht="13.65" customHeight="1">
      <c r="A667" t="s" s="178">
        <v>845</v>
      </c>
      <c r="B667" t="s" s="178">
        <v>846</v>
      </c>
      <c r="C667" t="s" s="178">
        <v>861</v>
      </c>
      <c r="D667" t="s" s="178">
        <v>1720</v>
      </c>
      <c r="E667" t="s" s="178">
        <v>28</v>
      </c>
      <c r="F667" t="s" s="178">
        <v>1724</v>
      </c>
      <c r="H667" t="s" s="178">
        <v>850</v>
      </c>
      <c r="I667" t="s" s="178">
        <f>IF(H667="Compliant","Yes","No")</f>
        <v>39</v>
      </c>
    </row>
    <row r="668" s="171" customFormat="1" ht="13.65" customHeight="1">
      <c r="A668" t="s" s="178">
        <v>845</v>
      </c>
      <c r="B668" t="s" s="178">
        <v>846</v>
      </c>
      <c r="C668" t="s" s="178">
        <v>861</v>
      </c>
      <c r="D668" t="s" s="178">
        <v>1725</v>
      </c>
      <c r="E668" t="s" s="178">
        <v>28</v>
      </c>
      <c r="F668" t="s" s="178">
        <v>1726</v>
      </c>
      <c r="H668" t="s" s="178">
        <v>850</v>
      </c>
      <c r="I668" t="s" s="178">
        <f>IF(H668="Compliant","Yes","No")</f>
        <v>39</v>
      </c>
    </row>
    <row r="669" s="171" customFormat="1" ht="13.65" customHeight="1">
      <c r="A669" t="s" s="178">
        <v>845</v>
      </c>
      <c r="B669" t="s" s="178">
        <v>846</v>
      </c>
      <c r="C669" t="s" s="178">
        <v>861</v>
      </c>
      <c r="D669" t="s" s="178">
        <v>1725</v>
      </c>
      <c r="E669" t="s" s="178">
        <v>29</v>
      </c>
      <c r="F669" t="s" s="178">
        <v>1727</v>
      </c>
      <c r="H669" t="s" s="178">
        <v>850</v>
      </c>
      <c r="I669" t="s" s="178">
        <f>IF(H669="Compliant","Yes","No")</f>
        <v>39</v>
      </c>
    </row>
    <row r="670" s="171" customFormat="1" ht="13.65" customHeight="1">
      <c r="A670" t="s" s="178">
        <v>845</v>
      </c>
      <c r="B670" t="s" s="178">
        <v>846</v>
      </c>
      <c r="C670" t="s" s="178">
        <v>861</v>
      </c>
      <c r="D670" t="s" s="178">
        <v>1725</v>
      </c>
      <c r="E670" t="s" s="178">
        <v>30</v>
      </c>
      <c r="F670" t="s" s="178">
        <v>1728</v>
      </c>
      <c r="H670" t="s" s="178">
        <v>850</v>
      </c>
      <c r="I670" t="s" s="178">
        <f>IF(H670="Compliant","Yes","No")</f>
        <v>39</v>
      </c>
    </row>
    <row r="671" s="171" customFormat="1" ht="13.65" customHeight="1">
      <c r="A671" t="s" s="178">
        <v>845</v>
      </c>
      <c r="B671" t="s" s="178">
        <v>846</v>
      </c>
      <c r="C671" t="s" s="178">
        <v>861</v>
      </c>
      <c r="D671" t="s" s="178">
        <v>1725</v>
      </c>
      <c r="E671" t="s" s="178">
        <v>31</v>
      </c>
      <c r="F671" t="s" s="178">
        <v>1729</v>
      </c>
      <c r="H671" t="s" s="178">
        <v>850</v>
      </c>
      <c r="I671" t="s" s="178">
        <f>IF(H671="Compliant","Yes","No")</f>
        <v>39</v>
      </c>
    </row>
    <row r="672" s="171" customFormat="1" ht="13.65" customHeight="1">
      <c r="A672" t="s" s="178">
        <v>845</v>
      </c>
      <c r="B672" t="s" s="178">
        <v>846</v>
      </c>
      <c r="C672" t="s" s="178">
        <v>861</v>
      </c>
      <c r="D672" t="s" s="178">
        <v>1730</v>
      </c>
      <c r="E672" t="s" s="178">
        <v>28</v>
      </c>
      <c r="F672" t="s" s="178">
        <v>1731</v>
      </c>
      <c r="H672" t="s" s="178">
        <v>885</v>
      </c>
      <c r="I672" t="s" s="178">
        <f>IF(H672="Compliant","Yes","No")</f>
        <v>37</v>
      </c>
    </row>
    <row r="673" s="171" customFormat="1" ht="13.65" customHeight="1">
      <c r="A673" t="s" s="178">
        <v>845</v>
      </c>
      <c r="B673" t="s" s="178">
        <v>846</v>
      </c>
      <c r="C673" t="s" s="178">
        <v>861</v>
      </c>
      <c r="D673" t="s" s="178">
        <v>1732</v>
      </c>
      <c r="E673" t="s" s="178">
        <v>29</v>
      </c>
      <c r="F673" t="s" s="178">
        <v>1733</v>
      </c>
      <c r="H673" t="s" s="178">
        <v>850</v>
      </c>
      <c r="I673" t="s" s="178">
        <f>IF(H673="Compliant","Yes","No")</f>
        <v>39</v>
      </c>
    </row>
    <row r="674" s="171" customFormat="1" ht="13.65" customHeight="1">
      <c r="A674" t="s" s="178">
        <v>845</v>
      </c>
      <c r="B674" t="s" s="178">
        <v>846</v>
      </c>
      <c r="C674" t="s" s="178">
        <v>861</v>
      </c>
      <c r="D674" t="s" s="178">
        <v>1732</v>
      </c>
      <c r="E674" t="s" s="178">
        <v>28</v>
      </c>
      <c r="F674" t="s" s="178">
        <v>1734</v>
      </c>
      <c r="H674" t="s" s="178">
        <v>850</v>
      </c>
      <c r="I674" t="s" s="178">
        <f>IF(H674="Compliant","Yes","No")</f>
        <v>39</v>
      </c>
    </row>
    <row r="675" s="171" customFormat="1" ht="13.65" customHeight="1">
      <c r="A675" t="s" s="178">
        <v>845</v>
      </c>
      <c r="B675" t="s" s="178">
        <v>846</v>
      </c>
      <c r="C675" t="s" s="178">
        <v>861</v>
      </c>
      <c r="D675" t="s" s="178">
        <v>1732</v>
      </c>
      <c r="E675" t="s" s="178">
        <v>31</v>
      </c>
      <c r="F675" t="s" s="178">
        <v>1735</v>
      </c>
      <c r="H675" t="s" s="178">
        <v>850</v>
      </c>
      <c r="I675" t="s" s="178">
        <f>IF(H675="Compliant","Yes","No")</f>
        <v>39</v>
      </c>
    </row>
    <row r="676" s="171" customFormat="1" ht="13.65" customHeight="1">
      <c r="A676" t="s" s="178">
        <v>845</v>
      </c>
      <c r="B676" t="s" s="178">
        <v>846</v>
      </c>
      <c r="C676" t="s" s="178">
        <v>861</v>
      </c>
      <c r="D676" t="s" s="178">
        <v>1732</v>
      </c>
      <c r="E676" t="s" s="178">
        <v>30</v>
      </c>
      <c r="F676" t="s" s="178">
        <v>1736</v>
      </c>
      <c r="H676" t="s" s="178">
        <v>850</v>
      </c>
      <c r="I676" t="s" s="178">
        <f>IF(H676="Compliant","Yes","No")</f>
        <v>39</v>
      </c>
    </row>
    <row r="677" s="171" customFormat="1" ht="13.65" customHeight="1">
      <c r="A677" t="s" s="178">
        <v>845</v>
      </c>
      <c r="B677" t="s" s="178">
        <v>846</v>
      </c>
      <c r="C677" t="s" s="178">
        <v>1737</v>
      </c>
      <c r="D677" t="s" s="178">
        <v>1395</v>
      </c>
      <c r="E677" t="s" s="178">
        <v>1738</v>
      </c>
      <c r="F677" t="s" s="178">
        <v>1739</v>
      </c>
      <c r="H677" t="s" s="178">
        <v>850</v>
      </c>
      <c r="I677" t="s" s="178">
        <f>IF(H677="Compliant","Yes","No")</f>
        <v>39</v>
      </c>
    </row>
    <row r="678" s="171" customFormat="1" ht="13.65" customHeight="1">
      <c r="A678" t="s" s="178">
        <v>845</v>
      </c>
      <c r="B678" t="s" s="178">
        <v>846</v>
      </c>
      <c r="C678" t="s" s="178">
        <v>1737</v>
      </c>
      <c r="D678" t="s" s="178">
        <v>1740</v>
      </c>
      <c r="E678" t="s" s="178">
        <v>1738</v>
      </c>
      <c r="F678" t="s" s="178">
        <v>1741</v>
      </c>
      <c r="H678" t="s" s="178">
        <v>850</v>
      </c>
      <c r="I678" t="s" s="178">
        <f>IF(H678="Compliant","Yes","No")</f>
        <v>39</v>
      </c>
    </row>
    <row r="679" s="171" customFormat="1" ht="13.65" customHeight="1">
      <c r="A679" t="s" s="178">
        <v>845</v>
      </c>
      <c r="B679" t="s" s="178">
        <v>846</v>
      </c>
      <c r="C679" t="s" s="178">
        <v>1737</v>
      </c>
      <c r="D679" t="s" s="178">
        <v>1740</v>
      </c>
      <c r="E679" t="s" s="178">
        <v>1742</v>
      </c>
      <c r="F679" t="s" s="178">
        <v>1743</v>
      </c>
      <c r="H679" t="s" s="178">
        <v>850</v>
      </c>
      <c r="I679" t="s" s="178">
        <f>IF(H679="Compliant","Yes","No")</f>
        <v>39</v>
      </c>
    </row>
    <row r="680" s="171" customFormat="1" ht="13.65" customHeight="1">
      <c r="A680" t="s" s="178">
        <v>845</v>
      </c>
      <c r="B680" t="s" s="178">
        <v>846</v>
      </c>
      <c r="C680" t="s" s="178">
        <v>1737</v>
      </c>
      <c r="D680" t="s" s="178">
        <v>1740</v>
      </c>
      <c r="E680" t="s" s="178">
        <v>1744</v>
      </c>
      <c r="F680" t="s" s="178">
        <v>1745</v>
      </c>
      <c r="H680" t="s" s="178">
        <v>850</v>
      </c>
      <c r="I680" t="s" s="178">
        <f>IF(H680="Compliant","Yes","No")</f>
        <v>39</v>
      </c>
    </row>
    <row r="681" s="171" customFormat="1" ht="13.65" customHeight="1">
      <c r="A681" t="s" s="178">
        <v>845</v>
      </c>
      <c r="B681" t="s" s="178">
        <v>846</v>
      </c>
      <c r="C681" t="s" s="178">
        <v>861</v>
      </c>
      <c r="D681" t="s" s="178">
        <v>1658</v>
      </c>
      <c r="E681" t="s" s="178">
        <v>29</v>
      </c>
      <c r="F681" t="s" s="178">
        <v>1746</v>
      </c>
      <c r="H681" t="s" s="178">
        <v>882</v>
      </c>
      <c r="I681" t="s" s="178">
        <f>IF(H681="Compliant","Yes","No")</f>
        <v>37</v>
      </c>
    </row>
    <row r="682" s="171" customFormat="1" ht="13.65" customHeight="1">
      <c r="A682" t="s" s="178">
        <v>845</v>
      </c>
      <c r="B682" t="s" s="178">
        <v>846</v>
      </c>
      <c r="C682" t="s" s="178">
        <v>861</v>
      </c>
      <c r="D682" t="s" s="178">
        <v>1658</v>
      </c>
      <c r="E682" t="s" s="178">
        <v>28</v>
      </c>
      <c r="F682" t="s" s="178">
        <v>1659</v>
      </c>
      <c r="H682" t="s" s="178">
        <v>882</v>
      </c>
      <c r="I682" t="s" s="178">
        <f>IF(H682="Compliant","Yes","No")</f>
        <v>37</v>
      </c>
    </row>
    <row r="683" s="171" customFormat="1" ht="13.65" customHeight="1">
      <c r="A683" t="s" s="178">
        <v>845</v>
      </c>
      <c r="B683" t="s" s="178">
        <v>846</v>
      </c>
      <c r="C683" t="s" s="178">
        <v>861</v>
      </c>
      <c r="D683" t="s" s="178">
        <v>1660</v>
      </c>
      <c r="E683" t="s" s="178">
        <v>28</v>
      </c>
      <c r="F683" t="s" s="178">
        <v>1661</v>
      </c>
      <c r="H683" t="s" s="178">
        <v>885</v>
      </c>
      <c r="I683" t="s" s="178">
        <f>IF(H683="Compliant","Yes","No")</f>
        <v>37</v>
      </c>
    </row>
    <row r="684" s="171" customFormat="1" ht="13.65" customHeight="1">
      <c r="A684" t="s" s="178">
        <v>845</v>
      </c>
      <c r="B684" t="s" s="178">
        <v>846</v>
      </c>
      <c r="C684" t="s" s="178">
        <v>861</v>
      </c>
      <c r="D684" t="s" s="178">
        <v>1662</v>
      </c>
      <c r="E684" t="s" s="178">
        <v>29</v>
      </c>
      <c r="F684" t="s" s="178">
        <v>1663</v>
      </c>
      <c r="H684" t="s" s="178">
        <v>850</v>
      </c>
      <c r="I684" t="s" s="178">
        <f>IF(H684="Compliant","Yes","No")</f>
        <v>39</v>
      </c>
    </row>
    <row r="685" s="171" customFormat="1" ht="13.65" customHeight="1">
      <c r="A685" t="s" s="178">
        <v>845</v>
      </c>
      <c r="B685" t="s" s="178">
        <v>846</v>
      </c>
      <c r="C685" t="s" s="178">
        <v>861</v>
      </c>
      <c r="D685" t="s" s="178">
        <v>1662</v>
      </c>
      <c r="E685" t="s" s="178">
        <v>28</v>
      </c>
      <c r="F685" t="s" s="178">
        <v>1664</v>
      </c>
      <c r="H685" t="s" s="178">
        <v>850</v>
      </c>
      <c r="I685" t="s" s="178">
        <f>IF(H685="Compliant","Yes","No")</f>
        <v>39</v>
      </c>
    </row>
    <row r="686" s="171" customFormat="1" ht="13.65" customHeight="1">
      <c r="A686" t="s" s="178">
        <v>845</v>
      </c>
      <c r="B686" t="s" s="178">
        <v>846</v>
      </c>
      <c r="C686" t="s" s="178">
        <v>861</v>
      </c>
      <c r="D686" t="s" s="178">
        <v>1662</v>
      </c>
      <c r="E686" t="s" s="178">
        <v>31</v>
      </c>
      <c r="F686" t="s" s="178">
        <v>1747</v>
      </c>
      <c r="H686" t="s" s="178">
        <v>882</v>
      </c>
      <c r="I686" t="s" s="178">
        <f>IF(H686="Compliant","Yes","No")</f>
        <v>37</v>
      </c>
    </row>
    <row r="687" s="171" customFormat="1" ht="13.65" customHeight="1">
      <c r="A687" t="s" s="178">
        <v>845</v>
      </c>
      <c r="B687" t="s" s="178">
        <v>846</v>
      </c>
      <c r="C687" t="s" s="178">
        <v>861</v>
      </c>
      <c r="D687" t="s" s="178">
        <v>1662</v>
      </c>
      <c r="E687" t="s" s="178">
        <v>30</v>
      </c>
      <c r="F687" t="s" s="178">
        <v>1748</v>
      </c>
      <c r="H687" t="s" s="178">
        <v>882</v>
      </c>
      <c r="I687" t="s" s="178">
        <f>IF(H687="Compliant","Yes","No")</f>
        <v>37</v>
      </c>
    </row>
    <row r="688" s="171" customFormat="1" ht="13.65" customHeight="1">
      <c r="A688" t="s" s="178">
        <v>845</v>
      </c>
      <c r="B688" t="s" s="178">
        <v>846</v>
      </c>
      <c r="C688" t="s" s="178">
        <v>861</v>
      </c>
      <c r="D688" t="s" s="178">
        <v>1665</v>
      </c>
      <c r="E688" t="s" s="178">
        <v>30</v>
      </c>
      <c r="F688" t="s" s="178">
        <v>1666</v>
      </c>
      <c r="H688" t="s" s="178">
        <v>850</v>
      </c>
      <c r="I688" t="s" s="178">
        <f>IF(H688="Compliant","Yes","No")</f>
        <v>39</v>
      </c>
    </row>
    <row r="689" s="171" customFormat="1" ht="13.65" customHeight="1">
      <c r="A689" t="s" s="178">
        <v>845</v>
      </c>
      <c r="B689" t="s" s="178">
        <v>846</v>
      </c>
      <c r="C689" t="s" s="178">
        <v>861</v>
      </c>
      <c r="D689" t="s" s="178">
        <v>1665</v>
      </c>
      <c r="E689" t="s" s="178">
        <v>28</v>
      </c>
      <c r="F689" t="s" s="178">
        <v>1667</v>
      </c>
      <c r="H689" t="s" s="178">
        <v>850</v>
      </c>
      <c r="I689" t="s" s="178">
        <f>IF(H689="Compliant","Yes","No")</f>
        <v>39</v>
      </c>
    </row>
    <row r="690" s="171" customFormat="1" ht="13.65" customHeight="1">
      <c r="A690" t="s" s="178">
        <v>845</v>
      </c>
      <c r="B690" t="s" s="178">
        <v>846</v>
      </c>
      <c r="C690" t="s" s="178">
        <v>861</v>
      </c>
      <c r="D690" t="s" s="178">
        <v>1665</v>
      </c>
      <c r="E690" t="s" s="178">
        <v>31</v>
      </c>
      <c r="F690" t="s" s="178">
        <v>1668</v>
      </c>
      <c r="H690" t="s" s="178">
        <v>850</v>
      </c>
      <c r="I690" t="s" s="178">
        <f>IF(H690="Compliant","Yes","No")</f>
        <v>39</v>
      </c>
    </row>
    <row r="691" s="171" customFormat="1" ht="13.65" customHeight="1">
      <c r="A691" t="s" s="178">
        <v>845</v>
      </c>
      <c r="B691" t="s" s="178">
        <v>846</v>
      </c>
      <c r="C691" t="s" s="178">
        <v>861</v>
      </c>
      <c r="D691" t="s" s="178">
        <v>1665</v>
      </c>
      <c r="E691" t="s" s="178">
        <v>29</v>
      </c>
      <c r="F691" t="s" s="178">
        <v>1668</v>
      </c>
      <c r="H691" t="s" s="178">
        <v>850</v>
      </c>
      <c r="I691" t="s" s="178">
        <f>IF(H691="Compliant","Yes","No")</f>
        <v>39</v>
      </c>
    </row>
    <row r="692" s="171" customFormat="1" ht="13.65" customHeight="1">
      <c r="A692" t="s" s="178">
        <v>845</v>
      </c>
      <c r="B692" t="s" s="178">
        <v>846</v>
      </c>
      <c r="C692" t="s" s="178">
        <v>861</v>
      </c>
      <c r="D692" t="s" s="178">
        <v>1669</v>
      </c>
      <c r="E692" t="s" s="178">
        <v>28</v>
      </c>
      <c r="F692" t="s" s="178">
        <v>1670</v>
      </c>
      <c r="H692" t="s" s="178">
        <v>850</v>
      </c>
      <c r="I692" t="s" s="178">
        <f>IF(H692="Compliant","Yes","No")</f>
        <v>39</v>
      </c>
    </row>
    <row r="693" s="171" customFormat="1" ht="13.65" customHeight="1">
      <c r="A693" t="s" s="178">
        <v>845</v>
      </c>
      <c r="B693" t="s" s="178">
        <v>846</v>
      </c>
      <c r="C693" t="s" s="178">
        <v>861</v>
      </c>
      <c r="D693" t="s" s="178">
        <v>1669</v>
      </c>
      <c r="E693" t="s" s="178">
        <v>31</v>
      </c>
      <c r="F693" t="s" s="178">
        <v>1671</v>
      </c>
      <c r="H693" t="s" s="178">
        <v>850</v>
      </c>
      <c r="I693" t="s" s="178">
        <f>IF(H693="Compliant","Yes","No")</f>
        <v>39</v>
      </c>
    </row>
    <row r="694" s="171" customFormat="1" ht="13.65" customHeight="1">
      <c r="A694" t="s" s="178">
        <v>845</v>
      </c>
      <c r="B694" t="s" s="178">
        <v>846</v>
      </c>
      <c r="C694" t="s" s="178">
        <v>861</v>
      </c>
      <c r="D694" t="s" s="178">
        <v>1669</v>
      </c>
      <c r="E694" t="s" s="178">
        <v>29</v>
      </c>
      <c r="F694" t="s" s="178">
        <v>1672</v>
      </c>
      <c r="H694" t="s" s="178">
        <v>850</v>
      </c>
      <c r="I694" t="s" s="178">
        <f>IF(H694="Compliant","Yes","No")</f>
        <v>39</v>
      </c>
    </row>
    <row r="695" s="171" customFormat="1" ht="13.65" customHeight="1">
      <c r="A695" t="s" s="178">
        <v>845</v>
      </c>
      <c r="B695" t="s" s="178">
        <v>846</v>
      </c>
      <c r="C695" t="s" s="178">
        <v>861</v>
      </c>
      <c r="D695" t="s" s="178">
        <v>1669</v>
      </c>
      <c r="E695" t="s" s="178">
        <v>30</v>
      </c>
      <c r="F695" t="s" s="178">
        <v>1673</v>
      </c>
      <c r="H695" t="s" s="178">
        <v>850</v>
      </c>
      <c r="I695" t="s" s="178">
        <f>IF(H695="Compliant","Yes","No")</f>
        <v>39</v>
      </c>
    </row>
    <row r="696" s="171" customFormat="1" ht="13.65" customHeight="1">
      <c r="A696" t="s" s="178">
        <v>845</v>
      </c>
      <c r="B696" t="s" s="178">
        <v>846</v>
      </c>
      <c r="C696" t="s" s="178">
        <v>861</v>
      </c>
      <c r="D696" t="s" s="178">
        <v>1674</v>
      </c>
      <c r="E696" t="s" s="178">
        <v>28</v>
      </c>
      <c r="F696" t="s" s="178">
        <v>1675</v>
      </c>
      <c r="H696" t="s" s="178">
        <v>850</v>
      </c>
      <c r="I696" t="s" s="178">
        <f>IF(H696="Compliant","Yes","No")</f>
        <v>39</v>
      </c>
    </row>
    <row r="697" s="171" customFormat="1" ht="13.65" customHeight="1">
      <c r="A697" t="s" s="178">
        <v>845</v>
      </c>
      <c r="B697" t="s" s="178">
        <v>846</v>
      </c>
      <c r="C697" t="s" s="178">
        <v>861</v>
      </c>
      <c r="D697" t="s" s="178">
        <v>1674</v>
      </c>
      <c r="E697" t="s" s="178">
        <v>29</v>
      </c>
      <c r="F697" t="s" s="178">
        <v>1676</v>
      </c>
      <c r="H697" t="s" s="178">
        <v>850</v>
      </c>
      <c r="I697" t="s" s="178">
        <f>IF(H697="Compliant","Yes","No")</f>
        <v>39</v>
      </c>
    </row>
    <row r="698" s="171" customFormat="1" ht="13.65" customHeight="1">
      <c r="A698" t="s" s="178">
        <v>845</v>
      </c>
      <c r="B698" t="s" s="178">
        <v>846</v>
      </c>
      <c r="C698" t="s" s="178">
        <v>861</v>
      </c>
      <c r="D698" t="s" s="178">
        <v>1674</v>
      </c>
      <c r="E698" t="s" s="178">
        <v>30</v>
      </c>
      <c r="F698" t="s" s="178">
        <v>1677</v>
      </c>
      <c r="H698" t="s" s="178">
        <v>850</v>
      </c>
      <c r="I698" t="s" s="178">
        <f>IF(H698="Compliant","Yes","No")</f>
        <v>39</v>
      </c>
    </row>
    <row r="699" s="171" customFormat="1" ht="13.65" customHeight="1">
      <c r="A699" t="s" s="178">
        <v>845</v>
      </c>
      <c r="B699" t="s" s="178">
        <v>846</v>
      </c>
      <c r="C699" t="s" s="178">
        <v>861</v>
      </c>
      <c r="D699" t="s" s="178">
        <v>1674</v>
      </c>
      <c r="E699" t="s" s="178">
        <v>31</v>
      </c>
      <c r="F699" t="s" s="178">
        <v>1678</v>
      </c>
      <c r="H699" t="s" s="178">
        <v>850</v>
      </c>
      <c r="I699" t="s" s="178">
        <f>IF(H699="Compliant","Yes","No")</f>
        <v>39</v>
      </c>
    </row>
    <row r="700" s="171" customFormat="1" ht="13.65" customHeight="1">
      <c r="A700" t="s" s="178">
        <v>845</v>
      </c>
      <c r="B700" t="s" s="178">
        <v>846</v>
      </c>
      <c r="C700" t="s" s="178">
        <v>861</v>
      </c>
      <c r="D700" t="s" s="178">
        <v>1679</v>
      </c>
      <c r="E700" t="s" s="178">
        <v>30</v>
      </c>
      <c r="F700" t="s" s="178">
        <v>1749</v>
      </c>
      <c r="H700" t="s" s="178">
        <v>882</v>
      </c>
      <c r="I700" t="s" s="178">
        <f>IF(H700="Compliant","Yes","No")</f>
        <v>37</v>
      </c>
    </row>
    <row r="701" s="171" customFormat="1" ht="13.65" customHeight="1">
      <c r="A701" t="s" s="178">
        <v>845</v>
      </c>
      <c r="B701" t="s" s="178">
        <v>846</v>
      </c>
      <c r="C701" t="s" s="178">
        <v>861</v>
      </c>
      <c r="D701" t="s" s="178">
        <v>1679</v>
      </c>
      <c r="E701" t="s" s="178">
        <v>28</v>
      </c>
      <c r="F701" t="s" s="178">
        <v>1680</v>
      </c>
      <c r="H701" t="s" s="178">
        <v>885</v>
      </c>
      <c r="I701" t="s" s="178">
        <f>IF(H701="Compliant","Yes","No")</f>
        <v>37</v>
      </c>
    </row>
    <row r="702" s="171" customFormat="1" ht="13.65" customHeight="1">
      <c r="A702" t="s" s="178">
        <v>845</v>
      </c>
      <c r="B702" t="s" s="178">
        <v>846</v>
      </c>
      <c r="C702" t="s" s="178">
        <v>861</v>
      </c>
      <c r="D702" t="s" s="178">
        <v>1679</v>
      </c>
      <c r="E702" t="s" s="178">
        <v>29</v>
      </c>
      <c r="F702" t="s" s="178">
        <v>1750</v>
      </c>
      <c r="H702" t="s" s="178">
        <v>882</v>
      </c>
      <c r="I702" t="s" s="178">
        <f>IF(H702="Compliant","Yes","No")</f>
        <v>37</v>
      </c>
    </row>
    <row r="703" s="171" customFormat="1" ht="13.65" customHeight="1">
      <c r="A703" t="s" s="178">
        <v>845</v>
      </c>
      <c r="B703" t="s" s="178">
        <v>846</v>
      </c>
      <c r="C703" t="s" s="178">
        <v>861</v>
      </c>
      <c r="D703" t="s" s="178">
        <v>1679</v>
      </c>
      <c r="E703" t="s" s="178">
        <v>31</v>
      </c>
      <c r="F703" t="s" s="178">
        <v>1751</v>
      </c>
      <c r="H703" t="s" s="178">
        <v>882</v>
      </c>
      <c r="I703" t="s" s="178">
        <f>IF(H703="Compliant","Yes","No")</f>
        <v>37</v>
      </c>
    </row>
    <row r="704" s="171" customFormat="1" ht="13.65" customHeight="1">
      <c r="A704" t="s" s="178">
        <v>845</v>
      </c>
      <c r="B704" t="s" s="178">
        <v>846</v>
      </c>
      <c r="C704" t="s" s="178">
        <v>861</v>
      </c>
      <c r="D704" t="s" s="178">
        <v>1681</v>
      </c>
      <c r="E704" t="s" s="178">
        <v>28</v>
      </c>
      <c r="F704" t="s" s="178">
        <v>1682</v>
      </c>
      <c r="H704" t="s" s="178">
        <v>850</v>
      </c>
      <c r="I704" t="s" s="178">
        <f>IF(H704="Compliant","Yes","No")</f>
        <v>39</v>
      </c>
    </row>
    <row r="705" s="171" customFormat="1" ht="13.65" customHeight="1">
      <c r="A705" t="s" s="178">
        <v>845</v>
      </c>
      <c r="B705" t="s" s="178">
        <v>846</v>
      </c>
      <c r="C705" t="s" s="178">
        <v>861</v>
      </c>
      <c r="D705" t="s" s="178">
        <v>1683</v>
      </c>
      <c r="E705" t="s" s="178">
        <v>28</v>
      </c>
      <c r="F705" t="s" s="178">
        <v>1684</v>
      </c>
      <c r="H705" t="s" s="178">
        <v>850</v>
      </c>
      <c r="I705" t="s" s="178">
        <f>IF(H705="Compliant","Yes","No")</f>
        <v>39</v>
      </c>
    </row>
    <row r="706" s="171" customFormat="1" ht="13.65" customHeight="1">
      <c r="A706" t="s" s="178">
        <v>845</v>
      </c>
      <c r="B706" t="s" s="178">
        <v>846</v>
      </c>
      <c r="C706" t="s" s="178">
        <v>861</v>
      </c>
      <c r="D706" t="s" s="178">
        <v>1683</v>
      </c>
      <c r="E706" t="s" s="178">
        <v>31</v>
      </c>
      <c r="F706" t="s" s="178">
        <v>1685</v>
      </c>
      <c r="H706" t="s" s="178">
        <v>850</v>
      </c>
      <c r="I706" t="s" s="178">
        <f>IF(H706="Compliant","Yes","No")</f>
        <v>39</v>
      </c>
    </row>
    <row r="707" s="171" customFormat="1" ht="13.65" customHeight="1">
      <c r="A707" t="s" s="178">
        <v>845</v>
      </c>
      <c r="B707" t="s" s="178">
        <v>846</v>
      </c>
      <c r="C707" t="s" s="178">
        <v>861</v>
      </c>
      <c r="D707" t="s" s="178">
        <v>1683</v>
      </c>
      <c r="E707" t="s" s="178">
        <v>29</v>
      </c>
      <c r="F707" t="s" s="178">
        <v>1686</v>
      </c>
      <c r="H707" t="s" s="178">
        <v>850</v>
      </c>
      <c r="I707" t="s" s="178">
        <f>IF(H707="Compliant","Yes","No")</f>
        <v>39</v>
      </c>
    </row>
    <row r="708" s="171" customFormat="1" ht="13.65" customHeight="1">
      <c r="A708" t="s" s="178">
        <v>845</v>
      </c>
      <c r="B708" t="s" s="178">
        <v>846</v>
      </c>
      <c r="C708" t="s" s="178">
        <v>861</v>
      </c>
      <c r="D708" t="s" s="178">
        <v>1688</v>
      </c>
      <c r="E708" t="s" s="178">
        <v>28</v>
      </c>
      <c r="F708" t="s" s="178">
        <v>1690</v>
      </c>
      <c r="H708" t="s" s="178">
        <v>850</v>
      </c>
      <c r="I708" t="s" s="178">
        <f>IF(H708="Compliant","Yes","No")</f>
        <v>39</v>
      </c>
    </row>
    <row r="709" s="171" customFormat="1" ht="13.65" customHeight="1">
      <c r="A709" t="s" s="178">
        <v>845</v>
      </c>
      <c r="B709" t="s" s="178">
        <v>846</v>
      </c>
      <c r="C709" t="s" s="178">
        <v>861</v>
      </c>
      <c r="D709" t="s" s="178">
        <v>1693</v>
      </c>
      <c r="E709" t="s" s="178">
        <v>29</v>
      </c>
      <c r="F709" t="s" s="178">
        <v>1694</v>
      </c>
      <c r="H709" t="s" s="178">
        <v>850</v>
      </c>
      <c r="I709" t="s" s="178">
        <f>IF(H709="Compliant","Yes","No")</f>
        <v>39</v>
      </c>
    </row>
    <row r="710" s="171" customFormat="1" ht="13.65" customHeight="1">
      <c r="A710" t="s" s="178">
        <v>845</v>
      </c>
      <c r="B710" t="s" s="178">
        <v>846</v>
      </c>
      <c r="C710" t="s" s="178">
        <v>861</v>
      </c>
      <c r="D710" t="s" s="178">
        <v>1693</v>
      </c>
      <c r="E710" t="s" s="178">
        <v>28</v>
      </c>
      <c r="F710" t="s" s="178">
        <v>1695</v>
      </c>
      <c r="H710" t="s" s="178">
        <v>850</v>
      </c>
      <c r="I710" t="s" s="178">
        <f>IF(H710="Compliant","Yes","No")</f>
        <v>39</v>
      </c>
    </row>
    <row r="711" s="171" customFormat="1" ht="13.65" customHeight="1">
      <c r="A711" t="s" s="178">
        <v>845</v>
      </c>
      <c r="B711" t="s" s="178">
        <v>846</v>
      </c>
      <c r="C711" t="s" s="178">
        <v>861</v>
      </c>
      <c r="D711" t="s" s="178">
        <v>1696</v>
      </c>
      <c r="E711" t="s" s="178">
        <v>28</v>
      </c>
      <c r="F711" t="s" s="178">
        <v>1697</v>
      </c>
      <c r="H711" t="s" s="178">
        <v>882</v>
      </c>
      <c r="I711" t="s" s="178">
        <f>IF(H711="Compliant","Yes","No")</f>
        <v>37</v>
      </c>
    </row>
    <row r="712" s="171" customFormat="1" ht="13.65" customHeight="1">
      <c r="A712" t="s" s="178">
        <v>845</v>
      </c>
      <c r="B712" t="s" s="178">
        <v>846</v>
      </c>
      <c r="C712" t="s" s="178">
        <v>861</v>
      </c>
      <c r="D712" t="s" s="178">
        <v>1698</v>
      </c>
      <c r="E712" t="s" s="178">
        <v>31</v>
      </c>
      <c r="F712" t="s" s="178">
        <v>1699</v>
      </c>
      <c r="H712" t="s" s="178">
        <v>850</v>
      </c>
      <c r="I712" t="s" s="178">
        <f>IF(H712="Compliant","Yes","No")</f>
        <v>39</v>
      </c>
    </row>
    <row r="713" s="171" customFormat="1" ht="13.65" customHeight="1">
      <c r="A713" t="s" s="178">
        <v>845</v>
      </c>
      <c r="B713" t="s" s="178">
        <v>846</v>
      </c>
      <c r="C713" t="s" s="178">
        <v>861</v>
      </c>
      <c r="D713" t="s" s="178">
        <v>1698</v>
      </c>
      <c r="E713" t="s" s="178">
        <v>30</v>
      </c>
      <c r="F713" t="s" s="178">
        <v>1700</v>
      </c>
      <c r="H713" t="s" s="178">
        <v>850</v>
      </c>
      <c r="I713" t="s" s="178">
        <f>IF(H713="Compliant","Yes","No")</f>
        <v>39</v>
      </c>
    </row>
    <row r="714" s="171" customFormat="1" ht="13.65" customHeight="1">
      <c r="A714" t="s" s="178">
        <v>845</v>
      </c>
      <c r="B714" t="s" s="178">
        <v>846</v>
      </c>
      <c r="C714" t="s" s="178">
        <v>861</v>
      </c>
      <c r="D714" t="s" s="178">
        <v>1698</v>
      </c>
      <c r="E714" t="s" s="178">
        <v>28</v>
      </c>
      <c r="F714" t="s" s="178">
        <v>1701</v>
      </c>
      <c r="H714" t="s" s="178">
        <v>850</v>
      </c>
      <c r="I714" t="s" s="178">
        <f>IF(H714="Compliant","Yes","No")</f>
        <v>39</v>
      </c>
    </row>
    <row r="715" s="171" customFormat="1" ht="13.65" customHeight="1">
      <c r="A715" t="s" s="178">
        <v>845</v>
      </c>
      <c r="B715" t="s" s="178">
        <v>846</v>
      </c>
      <c r="C715" t="s" s="178">
        <v>861</v>
      </c>
      <c r="D715" t="s" s="178">
        <v>1698</v>
      </c>
      <c r="E715" t="s" s="178">
        <v>29</v>
      </c>
      <c r="F715" t="s" s="178">
        <v>1702</v>
      </c>
      <c r="H715" t="s" s="178">
        <v>850</v>
      </c>
      <c r="I715" t="s" s="178">
        <f>IF(H715="Compliant","Yes","No")</f>
        <v>39</v>
      </c>
    </row>
    <row r="716" s="171" customFormat="1" ht="13.65" customHeight="1">
      <c r="A716" t="s" s="178">
        <v>845</v>
      </c>
      <c r="B716" t="s" s="178">
        <v>846</v>
      </c>
      <c r="C716" t="s" s="178">
        <v>861</v>
      </c>
      <c r="D716" t="s" s="178">
        <v>1703</v>
      </c>
      <c r="E716" t="s" s="178">
        <v>30</v>
      </c>
      <c r="F716" t="s" s="178">
        <v>852</v>
      </c>
      <c r="H716" t="s" s="178">
        <v>850</v>
      </c>
      <c r="I716" t="s" s="178">
        <f>IF(H716="Compliant","Yes","No")</f>
        <v>39</v>
      </c>
    </row>
    <row r="717" s="171" customFormat="1" ht="13.65" customHeight="1">
      <c r="A717" t="s" s="178">
        <v>845</v>
      </c>
      <c r="B717" t="s" s="178">
        <v>846</v>
      </c>
      <c r="C717" t="s" s="178">
        <v>861</v>
      </c>
      <c r="D717" t="s" s="178">
        <v>1703</v>
      </c>
      <c r="E717" t="s" s="178">
        <v>28</v>
      </c>
      <c r="F717" t="s" s="178">
        <v>852</v>
      </c>
      <c r="H717" t="s" s="178">
        <v>850</v>
      </c>
      <c r="I717" t="s" s="178">
        <f>IF(H717="Compliant","Yes","No")</f>
        <v>39</v>
      </c>
    </row>
    <row r="718" s="171" customFormat="1" ht="13.65" customHeight="1">
      <c r="A718" t="s" s="178">
        <v>845</v>
      </c>
      <c r="B718" t="s" s="178">
        <v>846</v>
      </c>
      <c r="C718" t="s" s="178">
        <v>861</v>
      </c>
      <c r="D718" t="s" s="178">
        <v>1703</v>
      </c>
      <c r="E718" t="s" s="178">
        <v>29</v>
      </c>
      <c r="F718" t="s" s="178">
        <v>1704</v>
      </c>
      <c r="H718" t="s" s="178">
        <v>850</v>
      </c>
      <c r="I718" t="s" s="178">
        <f>IF(H718="Compliant","Yes","No")</f>
        <v>39</v>
      </c>
    </row>
    <row r="719" s="171" customFormat="1" ht="13.65" customHeight="1">
      <c r="A719" t="s" s="178">
        <v>845</v>
      </c>
      <c r="B719" t="s" s="178">
        <v>846</v>
      </c>
      <c r="C719" t="s" s="178">
        <v>861</v>
      </c>
      <c r="D719" t="s" s="178">
        <v>1703</v>
      </c>
      <c r="E719" t="s" s="178">
        <v>31</v>
      </c>
      <c r="F719" t="s" s="178">
        <v>1705</v>
      </c>
      <c r="H719" t="s" s="178">
        <v>850</v>
      </c>
      <c r="I719" t="s" s="178">
        <f>IF(H719="Compliant","Yes","No")</f>
        <v>39</v>
      </c>
    </row>
    <row r="720" s="171" customFormat="1" ht="13.65" customHeight="1">
      <c r="A720" t="s" s="178">
        <v>845</v>
      </c>
      <c r="B720" t="s" s="178">
        <v>846</v>
      </c>
      <c r="C720" t="s" s="178">
        <v>861</v>
      </c>
      <c r="D720" t="s" s="178">
        <v>1706</v>
      </c>
      <c r="E720" t="s" s="178">
        <v>31</v>
      </c>
      <c r="F720" t="s" s="178">
        <v>1707</v>
      </c>
      <c r="H720" t="s" s="178">
        <v>850</v>
      </c>
      <c r="I720" t="s" s="178">
        <f>IF(H720="Compliant","Yes","No")</f>
        <v>39</v>
      </c>
    </row>
    <row r="721" s="171" customFormat="1" ht="13.65" customHeight="1">
      <c r="A721" t="s" s="178">
        <v>845</v>
      </c>
      <c r="B721" t="s" s="178">
        <v>846</v>
      </c>
      <c r="C721" t="s" s="178">
        <v>861</v>
      </c>
      <c r="D721" t="s" s="178">
        <v>1706</v>
      </c>
      <c r="E721" t="s" s="178">
        <v>29</v>
      </c>
      <c r="F721" t="s" s="178">
        <v>1752</v>
      </c>
      <c r="H721" t="s" s="178">
        <v>885</v>
      </c>
      <c r="I721" t="s" s="178">
        <f>IF(H721="Compliant","Yes","No")</f>
        <v>37</v>
      </c>
    </row>
    <row r="722" s="171" customFormat="1" ht="13.65" customHeight="1">
      <c r="A722" t="s" s="178">
        <v>845</v>
      </c>
      <c r="B722" t="s" s="178">
        <v>846</v>
      </c>
      <c r="C722" t="s" s="178">
        <v>861</v>
      </c>
      <c r="D722" t="s" s="178">
        <v>1706</v>
      </c>
      <c r="E722" t="s" s="178">
        <v>30</v>
      </c>
      <c r="F722" t="s" s="178">
        <v>1753</v>
      </c>
      <c r="H722" t="s" s="178">
        <v>885</v>
      </c>
      <c r="I722" t="s" s="178">
        <f>IF(H722="Compliant","Yes","No")</f>
        <v>37</v>
      </c>
    </row>
    <row r="723" s="171" customFormat="1" ht="13.65" customHeight="1">
      <c r="A723" t="s" s="178">
        <v>845</v>
      </c>
      <c r="B723" t="s" s="178">
        <v>846</v>
      </c>
      <c r="C723" t="s" s="178">
        <v>861</v>
      </c>
      <c r="D723" t="s" s="178">
        <v>1708</v>
      </c>
      <c r="E723" t="s" s="178">
        <v>28</v>
      </c>
      <c r="F723" t="s" s="178">
        <v>1709</v>
      </c>
      <c r="H723" t="s" s="178">
        <v>850</v>
      </c>
      <c r="I723" t="s" s="178">
        <f>IF(H723="Compliant","Yes","No")</f>
        <v>39</v>
      </c>
    </row>
    <row r="724" s="171" customFormat="1" ht="13.65" customHeight="1">
      <c r="A724" t="s" s="178">
        <v>845</v>
      </c>
      <c r="B724" t="s" s="178">
        <v>846</v>
      </c>
      <c r="C724" t="s" s="178">
        <v>861</v>
      </c>
      <c r="D724" t="s" s="178">
        <v>1708</v>
      </c>
      <c r="E724" t="s" s="178">
        <v>30</v>
      </c>
      <c r="F724" t="s" s="178">
        <v>1710</v>
      </c>
      <c r="H724" t="s" s="178">
        <v>850</v>
      </c>
      <c r="I724" t="s" s="178">
        <f>IF(H724="Compliant","Yes","No")</f>
        <v>39</v>
      </c>
    </row>
    <row r="725" s="171" customFormat="1" ht="13.65" customHeight="1">
      <c r="A725" t="s" s="178">
        <v>845</v>
      </c>
      <c r="B725" t="s" s="178">
        <v>846</v>
      </c>
      <c r="C725" t="s" s="178">
        <v>861</v>
      </c>
      <c r="D725" t="s" s="178">
        <v>1708</v>
      </c>
      <c r="E725" t="s" s="178">
        <v>29</v>
      </c>
      <c r="F725" t="s" s="178">
        <v>1711</v>
      </c>
      <c r="H725" t="s" s="178">
        <v>850</v>
      </c>
      <c r="I725" t="s" s="178">
        <f>IF(H725="Compliant","Yes","No")</f>
        <v>39</v>
      </c>
    </row>
    <row r="726" s="171" customFormat="1" ht="13.65" customHeight="1">
      <c r="A726" t="s" s="178">
        <v>845</v>
      </c>
      <c r="B726" t="s" s="178">
        <v>846</v>
      </c>
      <c r="C726" t="s" s="178">
        <v>861</v>
      </c>
      <c r="D726" t="s" s="178">
        <v>1708</v>
      </c>
      <c r="E726" t="s" s="178">
        <v>31</v>
      </c>
      <c r="F726" t="s" s="178">
        <v>1712</v>
      </c>
      <c r="H726" t="s" s="178">
        <v>850</v>
      </c>
      <c r="I726" t="s" s="178">
        <f>IF(H726="Compliant","Yes","No")</f>
        <v>39</v>
      </c>
    </row>
    <row r="727" s="171" customFormat="1" ht="13.65" customHeight="1">
      <c r="A727" t="s" s="178">
        <v>845</v>
      </c>
      <c r="B727" t="s" s="178">
        <v>846</v>
      </c>
      <c r="C727" t="s" s="178">
        <v>861</v>
      </c>
      <c r="D727" t="s" s="178">
        <v>1713</v>
      </c>
      <c r="E727" t="s" s="178">
        <v>31</v>
      </c>
      <c r="F727" t="s" s="178">
        <v>1754</v>
      </c>
      <c r="H727" t="s" s="178">
        <v>882</v>
      </c>
      <c r="I727" t="s" s="178">
        <f>IF(H727="Compliant","Yes","No")</f>
        <v>37</v>
      </c>
    </row>
    <row r="728" s="171" customFormat="1" ht="13.65" customHeight="1">
      <c r="A728" t="s" s="178">
        <v>845</v>
      </c>
      <c r="B728" t="s" s="178">
        <v>846</v>
      </c>
      <c r="C728" t="s" s="178">
        <v>861</v>
      </c>
      <c r="D728" t="s" s="178">
        <v>1713</v>
      </c>
      <c r="E728" t="s" s="178">
        <v>28</v>
      </c>
      <c r="F728" t="s" s="178">
        <v>1714</v>
      </c>
      <c r="H728" t="s" s="178">
        <v>850</v>
      </c>
      <c r="I728" t="s" s="178">
        <f>IF(H728="Compliant","Yes","No")</f>
        <v>39</v>
      </c>
    </row>
    <row r="729" s="171" customFormat="1" ht="13.65" customHeight="1">
      <c r="A729" t="s" s="178">
        <v>845</v>
      </c>
      <c r="B729" t="s" s="178">
        <v>846</v>
      </c>
      <c r="C729" t="s" s="178">
        <v>861</v>
      </c>
      <c r="D729" t="s" s="178">
        <v>1713</v>
      </c>
      <c r="E729" t="s" s="178">
        <v>30</v>
      </c>
      <c r="F729" t="s" s="178">
        <v>1715</v>
      </c>
      <c r="H729" t="s" s="178">
        <v>850</v>
      </c>
      <c r="I729" t="s" s="178">
        <f>IF(H729="Compliant","Yes","No")</f>
        <v>39</v>
      </c>
    </row>
    <row r="730" s="171" customFormat="1" ht="13.65" customHeight="1">
      <c r="A730" t="s" s="178">
        <v>845</v>
      </c>
      <c r="B730" t="s" s="178">
        <v>846</v>
      </c>
      <c r="C730" t="s" s="178">
        <v>861</v>
      </c>
      <c r="D730" t="s" s="178">
        <v>1713</v>
      </c>
      <c r="E730" t="s" s="178">
        <v>29</v>
      </c>
      <c r="F730" t="s" s="178">
        <v>1716</v>
      </c>
      <c r="H730" t="s" s="178">
        <v>850</v>
      </c>
      <c r="I730" t="s" s="178">
        <f>IF(H730="Compliant","Yes","No")</f>
        <v>39</v>
      </c>
    </row>
    <row r="731" s="171" customFormat="1" ht="13.65" customHeight="1">
      <c r="A731" t="s" s="178">
        <v>845</v>
      </c>
      <c r="B731" t="s" s="178">
        <v>846</v>
      </c>
      <c r="C731" t="s" s="178">
        <v>861</v>
      </c>
      <c r="D731" t="s" s="178">
        <v>1717</v>
      </c>
      <c r="E731" t="s" s="178">
        <v>31</v>
      </c>
      <c r="F731" t="s" s="178">
        <v>1755</v>
      </c>
      <c r="H731" t="s" s="178">
        <v>882</v>
      </c>
      <c r="I731" t="s" s="178">
        <f>IF(H731="Compliant","Yes","No")</f>
        <v>37</v>
      </c>
    </row>
    <row r="732" s="171" customFormat="1" ht="13.65" customHeight="1">
      <c r="A732" t="s" s="178">
        <v>845</v>
      </c>
      <c r="B732" t="s" s="178">
        <v>846</v>
      </c>
      <c r="C732" t="s" s="178">
        <v>861</v>
      </c>
      <c r="D732" t="s" s="178">
        <v>1717</v>
      </c>
      <c r="E732" t="s" s="178">
        <v>28</v>
      </c>
      <c r="F732" t="s" s="178">
        <v>1718</v>
      </c>
      <c r="H732" t="s" s="178">
        <v>885</v>
      </c>
      <c r="I732" t="s" s="178">
        <f>IF(H732="Compliant","Yes","No")</f>
        <v>37</v>
      </c>
    </row>
    <row r="733" s="171" customFormat="1" ht="13.65" customHeight="1">
      <c r="A733" t="s" s="178">
        <v>845</v>
      </c>
      <c r="B733" t="s" s="178">
        <v>846</v>
      </c>
      <c r="C733" t="s" s="178">
        <v>861</v>
      </c>
      <c r="D733" t="s" s="178">
        <v>1717</v>
      </c>
      <c r="E733" t="s" s="178">
        <v>30</v>
      </c>
      <c r="F733" t="s" s="178">
        <v>1756</v>
      </c>
      <c r="H733" t="s" s="178">
        <v>882</v>
      </c>
      <c r="I733" t="s" s="178">
        <f>IF(H733="Compliant","Yes","No")</f>
        <v>37</v>
      </c>
    </row>
    <row r="734" s="171" customFormat="1" ht="13.65" customHeight="1">
      <c r="A734" t="s" s="178">
        <v>845</v>
      </c>
      <c r="B734" t="s" s="178">
        <v>846</v>
      </c>
      <c r="C734" t="s" s="178">
        <v>861</v>
      </c>
      <c r="D734" t="s" s="178">
        <v>1717</v>
      </c>
      <c r="E734" t="s" s="178">
        <v>29</v>
      </c>
      <c r="F734" t="s" s="178">
        <v>1719</v>
      </c>
      <c r="H734" t="s" s="178">
        <v>850</v>
      </c>
      <c r="I734" t="s" s="178">
        <f>IF(H734="Compliant","Yes","No")</f>
        <v>39</v>
      </c>
    </row>
    <row r="735" s="171" customFormat="1" ht="13.65" customHeight="1">
      <c r="A735" t="s" s="178">
        <v>845</v>
      </c>
      <c r="B735" t="s" s="178">
        <v>846</v>
      </c>
      <c r="C735" t="s" s="178">
        <v>861</v>
      </c>
      <c r="D735" t="s" s="178">
        <v>1720</v>
      </c>
      <c r="E735" t="s" s="178">
        <v>28</v>
      </c>
      <c r="F735" t="s" s="178">
        <v>1724</v>
      </c>
      <c r="H735" t="s" s="178">
        <v>850</v>
      </c>
      <c r="I735" t="s" s="178">
        <f>IF(H735="Compliant","Yes","No")</f>
        <v>39</v>
      </c>
    </row>
    <row r="736" s="171" customFormat="1" ht="13.65" customHeight="1">
      <c r="A736" t="s" s="178">
        <v>845</v>
      </c>
      <c r="B736" t="s" s="178">
        <v>846</v>
      </c>
      <c r="C736" t="s" s="178">
        <v>861</v>
      </c>
      <c r="D736" t="s" s="178">
        <v>1725</v>
      </c>
      <c r="E736" t="s" s="178">
        <v>28</v>
      </c>
      <c r="F736" t="s" s="178">
        <v>1726</v>
      </c>
      <c r="H736" t="s" s="178">
        <v>850</v>
      </c>
      <c r="I736" t="s" s="178">
        <f>IF(H736="Compliant","Yes","No")</f>
        <v>39</v>
      </c>
    </row>
    <row r="737" s="171" customFormat="1" ht="13.65" customHeight="1">
      <c r="A737" t="s" s="178">
        <v>845</v>
      </c>
      <c r="B737" t="s" s="178">
        <v>846</v>
      </c>
      <c r="C737" t="s" s="178">
        <v>861</v>
      </c>
      <c r="D737" t="s" s="178">
        <v>1725</v>
      </c>
      <c r="E737" t="s" s="178">
        <v>29</v>
      </c>
      <c r="F737" t="s" s="178">
        <v>1727</v>
      </c>
      <c r="H737" t="s" s="178">
        <v>850</v>
      </c>
      <c r="I737" t="s" s="178">
        <f>IF(H737="Compliant","Yes","No")</f>
        <v>39</v>
      </c>
    </row>
    <row r="738" s="171" customFormat="1" ht="13.65" customHeight="1">
      <c r="A738" t="s" s="178">
        <v>845</v>
      </c>
      <c r="B738" t="s" s="178">
        <v>846</v>
      </c>
      <c r="C738" t="s" s="178">
        <v>861</v>
      </c>
      <c r="D738" t="s" s="178">
        <v>1725</v>
      </c>
      <c r="E738" t="s" s="178">
        <v>30</v>
      </c>
      <c r="F738" t="s" s="178">
        <v>1728</v>
      </c>
      <c r="H738" t="s" s="178">
        <v>850</v>
      </c>
      <c r="I738" t="s" s="178">
        <f>IF(H738="Compliant","Yes","No")</f>
        <v>39</v>
      </c>
    </row>
    <row r="739" s="171" customFormat="1" ht="13.65" customHeight="1">
      <c r="A739" t="s" s="178">
        <v>845</v>
      </c>
      <c r="B739" t="s" s="178">
        <v>846</v>
      </c>
      <c r="C739" t="s" s="178">
        <v>861</v>
      </c>
      <c r="D739" t="s" s="178">
        <v>1725</v>
      </c>
      <c r="E739" t="s" s="178">
        <v>31</v>
      </c>
      <c r="F739" t="s" s="178">
        <v>1729</v>
      </c>
      <c r="H739" t="s" s="178">
        <v>850</v>
      </c>
      <c r="I739" t="s" s="178">
        <f>IF(H739="Compliant","Yes","No")</f>
        <v>39</v>
      </c>
    </row>
    <row r="740" s="171" customFormat="1" ht="13.65" customHeight="1">
      <c r="A740" t="s" s="178">
        <v>845</v>
      </c>
      <c r="B740" t="s" s="178">
        <v>846</v>
      </c>
      <c r="C740" t="s" s="178">
        <v>861</v>
      </c>
      <c r="D740" t="s" s="178">
        <v>1730</v>
      </c>
      <c r="E740" t="s" s="178">
        <v>28</v>
      </c>
      <c r="F740" t="s" s="178">
        <v>1731</v>
      </c>
      <c r="H740" t="s" s="178">
        <v>882</v>
      </c>
      <c r="I740" t="s" s="178">
        <f>IF(H740="Compliant","Yes","No")</f>
        <v>37</v>
      </c>
    </row>
    <row r="741" s="171" customFormat="1" ht="13.65" customHeight="1">
      <c r="A741" t="s" s="178">
        <v>845</v>
      </c>
      <c r="B741" t="s" s="178">
        <v>846</v>
      </c>
      <c r="C741" t="s" s="178">
        <v>861</v>
      </c>
      <c r="D741" t="s" s="178">
        <v>1730</v>
      </c>
      <c r="E741" t="s" s="178">
        <v>31</v>
      </c>
      <c r="F741" t="s" s="178">
        <v>1757</v>
      </c>
      <c r="H741" t="s" s="178">
        <v>882</v>
      </c>
      <c r="I741" t="s" s="178">
        <f>IF(H741="Compliant","Yes","No")</f>
        <v>37</v>
      </c>
    </row>
    <row r="742" s="171" customFormat="1" ht="13.65" customHeight="1">
      <c r="A742" t="s" s="178">
        <v>845</v>
      </c>
      <c r="B742" t="s" s="178">
        <v>846</v>
      </c>
      <c r="C742" t="s" s="178">
        <v>861</v>
      </c>
      <c r="D742" t="s" s="178">
        <v>1730</v>
      </c>
      <c r="E742" t="s" s="178">
        <v>30</v>
      </c>
      <c r="F742" t="s" s="178">
        <v>1758</v>
      </c>
      <c r="H742" t="s" s="178">
        <v>882</v>
      </c>
      <c r="I742" t="s" s="178">
        <f>IF(H742="Compliant","Yes","No")</f>
        <v>37</v>
      </c>
    </row>
    <row r="743" s="171" customFormat="1" ht="13.65" customHeight="1">
      <c r="A743" t="s" s="178">
        <v>845</v>
      </c>
      <c r="B743" t="s" s="178">
        <v>846</v>
      </c>
      <c r="C743" t="s" s="178">
        <v>861</v>
      </c>
      <c r="D743" t="s" s="178">
        <v>1730</v>
      </c>
      <c r="E743" t="s" s="178">
        <v>29</v>
      </c>
      <c r="F743" t="s" s="178">
        <v>1759</v>
      </c>
      <c r="H743" t="s" s="178">
        <v>850</v>
      </c>
      <c r="I743" t="s" s="178">
        <f>IF(H743="Compliant","Yes","No")</f>
        <v>39</v>
      </c>
    </row>
    <row r="744" s="171" customFormat="1" ht="13.65" customHeight="1">
      <c r="A744" t="s" s="178">
        <v>845</v>
      </c>
      <c r="B744" t="s" s="178">
        <v>846</v>
      </c>
      <c r="C744" t="s" s="178">
        <v>861</v>
      </c>
      <c r="D744" t="s" s="178">
        <v>1732</v>
      </c>
      <c r="E744" t="s" s="178">
        <v>28</v>
      </c>
      <c r="F744" t="s" s="178">
        <v>1734</v>
      </c>
      <c r="H744" t="s" s="178">
        <v>850</v>
      </c>
      <c r="I744" t="s" s="178">
        <f>IF(H744="Compliant","Yes","No")</f>
        <v>39</v>
      </c>
    </row>
    <row r="745" s="171" customFormat="1" ht="13.65" customHeight="1">
      <c r="A745" t="s" s="178">
        <v>845</v>
      </c>
      <c r="B745" t="s" s="178">
        <v>846</v>
      </c>
      <c r="C745" t="s" s="178">
        <v>861</v>
      </c>
      <c r="D745" t="s" s="178">
        <v>1732</v>
      </c>
      <c r="E745" t="s" s="178">
        <v>31</v>
      </c>
      <c r="F745" t="s" s="178">
        <v>1735</v>
      </c>
      <c r="H745" t="s" s="178">
        <v>850</v>
      </c>
      <c r="I745" t="s" s="178">
        <f>IF(H745="Compliant","Yes","No")</f>
        <v>39</v>
      </c>
    </row>
    <row r="746" s="171" customFormat="1" ht="13.65" customHeight="1">
      <c r="A746" t="s" s="178">
        <v>845</v>
      </c>
      <c r="B746" t="s" s="178">
        <v>846</v>
      </c>
      <c r="C746" t="s" s="178">
        <v>861</v>
      </c>
      <c r="D746" t="s" s="178">
        <v>1732</v>
      </c>
      <c r="E746" t="s" s="178">
        <v>30</v>
      </c>
      <c r="F746" t="s" s="178">
        <v>1736</v>
      </c>
      <c r="H746" t="s" s="178">
        <v>850</v>
      </c>
      <c r="I746" t="s" s="178">
        <f>IF(H746="Compliant","Yes","No")</f>
        <v>39</v>
      </c>
    </row>
    <row r="747" s="171" customFormat="1" ht="13.65" customHeight="1">
      <c r="A747" t="s" s="178">
        <v>845</v>
      </c>
      <c r="B747" t="s" s="178">
        <v>846</v>
      </c>
      <c r="C747" t="s" s="178">
        <v>1737</v>
      </c>
      <c r="D747" t="s" s="178">
        <v>1395</v>
      </c>
      <c r="E747" t="s" s="178">
        <v>1738</v>
      </c>
      <c r="F747" t="s" s="178">
        <v>1739</v>
      </c>
      <c r="H747" t="s" s="178">
        <v>850</v>
      </c>
      <c r="I747" t="s" s="178">
        <f>IF(H747="Compliant","Yes","No")</f>
        <v>39</v>
      </c>
    </row>
    <row r="748" s="171" customFormat="1" ht="13.65" customHeight="1">
      <c r="A748" t="s" s="178">
        <v>845</v>
      </c>
      <c r="B748" t="s" s="178">
        <v>846</v>
      </c>
      <c r="C748" t="s" s="178">
        <v>1737</v>
      </c>
      <c r="D748" t="s" s="178">
        <v>1740</v>
      </c>
      <c r="E748" t="s" s="178">
        <v>1738</v>
      </c>
      <c r="F748" t="s" s="178">
        <v>1741</v>
      </c>
      <c r="H748" t="s" s="178">
        <v>850</v>
      </c>
      <c r="I748" t="s" s="178">
        <f>IF(H748="Compliant","Yes","No")</f>
        <v>39</v>
      </c>
    </row>
    <row r="749" s="171" customFormat="1" ht="13.65" customHeight="1">
      <c r="A749" t="s" s="178">
        <v>845</v>
      </c>
      <c r="B749" t="s" s="178">
        <v>846</v>
      </c>
      <c r="C749" t="s" s="178">
        <v>1737</v>
      </c>
      <c r="D749" t="s" s="178">
        <v>1740</v>
      </c>
      <c r="E749" t="s" s="178">
        <v>1742</v>
      </c>
      <c r="F749" t="s" s="178">
        <v>1743</v>
      </c>
      <c r="H749" t="s" s="178">
        <v>882</v>
      </c>
      <c r="I749" t="s" s="178">
        <f>IF(H749="Compliant","Yes","No")</f>
        <v>37</v>
      </c>
    </row>
    <row r="750" s="171" customFormat="1" ht="13.65" customHeight="1">
      <c r="A750" t="s" s="178">
        <v>845</v>
      </c>
      <c r="B750" t="s" s="178">
        <v>846</v>
      </c>
      <c r="C750" t="s" s="178">
        <v>1737</v>
      </c>
      <c r="D750" t="s" s="178">
        <v>1740</v>
      </c>
      <c r="E750" t="s" s="178">
        <v>1744</v>
      </c>
      <c r="F750" t="s" s="178">
        <v>1745</v>
      </c>
      <c r="H750" t="s" s="178">
        <v>850</v>
      </c>
      <c r="I750" t="s" s="178">
        <f>IF(H750="Compliant","Yes","No")</f>
        <v>39</v>
      </c>
    </row>
    <row r="751" s="171" customFormat="1" ht="13.65" customHeight="1">
      <c r="A751" t="s" s="178">
        <v>845</v>
      </c>
      <c r="B751" t="s" s="178">
        <v>846</v>
      </c>
      <c r="C751" t="s" s="178">
        <v>861</v>
      </c>
      <c r="D751" t="s" s="178">
        <v>1708</v>
      </c>
      <c r="E751" t="s" s="178">
        <v>31</v>
      </c>
      <c r="F751" t="s" s="178">
        <v>1712</v>
      </c>
      <c r="H751" t="s" s="178">
        <v>850</v>
      </c>
      <c r="I751" t="s" s="178">
        <f>IF(H751="Compliant","Yes","No")</f>
        <v>39</v>
      </c>
    </row>
    <row r="752" s="171" customFormat="1" ht="13.65" customHeight="1">
      <c r="A752" t="s" s="178">
        <v>845</v>
      </c>
      <c r="B752" t="s" s="178">
        <v>846</v>
      </c>
      <c r="C752" t="s" s="178">
        <v>861</v>
      </c>
      <c r="D752" t="s" s="178">
        <v>1713</v>
      </c>
      <c r="E752" t="s" s="178">
        <v>28</v>
      </c>
      <c r="F752" t="s" s="178">
        <v>1714</v>
      </c>
      <c r="H752" t="s" s="178">
        <v>850</v>
      </c>
      <c r="I752" t="s" s="178">
        <f>IF(H752="Compliant","Yes","No")</f>
        <v>39</v>
      </c>
    </row>
    <row r="753" s="171" customFormat="1" ht="13.65" customHeight="1">
      <c r="A753" t="s" s="178">
        <v>845</v>
      </c>
      <c r="B753" t="s" s="178">
        <v>846</v>
      </c>
      <c r="C753" t="s" s="178">
        <v>861</v>
      </c>
      <c r="D753" t="s" s="178">
        <v>1717</v>
      </c>
      <c r="E753" t="s" s="178">
        <v>31</v>
      </c>
      <c r="F753" t="s" s="178">
        <v>1755</v>
      </c>
      <c r="H753" t="s" s="178">
        <v>882</v>
      </c>
      <c r="I753" t="s" s="178">
        <f>IF(H753="Compliant","Yes","No")</f>
        <v>37</v>
      </c>
    </row>
    <row r="754" s="171" customFormat="1" ht="13.65" customHeight="1">
      <c r="A754" t="s" s="178">
        <v>845</v>
      </c>
      <c r="B754" t="s" s="178">
        <v>846</v>
      </c>
      <c r="C754" t="s" s="178">
        <v>861</v>
      </c>
      <c r="D754" t="s" s="178">
        <v>1717</v>
      </c>
      <c r="E754" t="s" s="178">
        <v>28</v>
      </c>
      <c r="F754" t="s" s="178">
        <v>1718</v>
      </c>
      <c r="H754" t="s" s="178">
        <v>882</v>
      </c>
      <c r="I754" t="s" s="178">
        <f>IF(H754="Compliant","Yes","No")</f>
        <v>37</v>
      </c>
    </row>
    <row r="755" s="171" customFormat="1" ht="13.65" customHeight="1">
      <c r="A755" t="s" s="178">
        <v>845</v>
      </c>
      <c r="B755" t="s" s="178">
        <v>846</v>
      </c>
      <c r="C755" t="s" s="178">
        <v>861</v>
      </c>
      <c r="D755" t="s" s="178">
        <v>1717</v>
      </c>
      <c r="E755" t="s" s="178">
        <v>30</v>
      </c>
      <c r="F755" t="s" s="178">
        <v>1756</v>
      </c>
      <c r="H755" t="s" s="178">
        <v>882</v>
      </c>
      <c r="I755" t="s" s="178">
        <f>IF(H755="Compliant","Yes","No")</f>
        <v>37</v>
      </c>
    </row>
    <row r="756" s="171" customFormat="1" ht="13.65" customHeight="1">
      <c r="A756" t="s" s="178">
        <v>845</v>
      </c>
      <c r="B756" t="s" s="178">
        <v>846</v>
      </c>
      <c r="C756" t="s" s="178">
        <v>861</v>
      </c>
      <c r="D756" t="s" s="178">
        <v>1717</v>
      </c>
      <c r="E756" t="s" s="178">
        <v>29</v>
      </c>
      <c r="F756" t="s" s="178">
        <v>1719</v>
      </c>
      <c r="H756" t="s" s="178">
        <v>850</v>
      </c>
      <c r="I756" t="s" s="178">
        <f>IF(H756="Compliant","Yes","No")</f>
        <v>39</v>
      </c>
    </row>
    <row r="757" s="171" customFormat="1" ht="13.65" customHeight="1">
      <c r="A757" t="s" s="178">
        <v>845</v>
      </c>
      <c r="B757" t="s" s="178">
        <v>846</v>
      </c>
      <c r="C757" t="s" s="178">
        <v>861</v>
      </c>
      <c r="D757" t="s" s="178">
        <v>1720</v>
      </c>
      <c r="E757" t="s" s="178">
        <v>28</v>
      </c>
      <c r="F757" t="s" s="178">
        <v>1724</v>
      </c>
      <c r="H757" t="s" s="178">
        <v>850</v>
      </c>
      <c r="I757" t="s" s="178">
        <f>IF(H757="Compliant","Yes","No")</f>
        <v>39</v>
      </c>
    </row>
    <row r="758" s="171" customFormat="1" ht="13.65" customHeight="1">
      <c r="A758" t="s" s="178">
        <v>845</v>
      </c>
      <c r="B758" t="s" s="178">
        <v>846</v>
      </c>
      <c r="C758" t="s" s="178">
        <v>861</v>
      </c>
      <c r="D758" t="s" s="178">
        <v>1725</v>
      </c>
      <c r="E758" t="s" s="178">
        <v>28</v>
      </c>
      <c r="F758" t="s" s="178">
        <v>1726</v>
      </c>
      <c r="H758" t="s" s="178">
        <v>850</v>
      </c>
      <c r="I758" t="s" s="178">
        <f>IF(H758="Compliant","Yes","No")</f>
        <v>39</v>
      </c>
    </row>
    <row r="759" s="171" customFormat="1" ht="13.65" customHeight="1">
      <c r="A759" t="s" s="178">
        <v>845</v>
      </c>
      <c r="B759" t="s" s="178">
        <v>846</v>
      </c>
      <c r="C759" t="s" s="178">
        <v>861</v>
      </c>
      <c r="D759" t="s" s="178">
        <v>1725</v>
      </c>
      <c r="E759" t="s" s="178">
        <v>29</v>
      </c>
      <c r="F759" t="s" s="178">
        <v>1727</v>
      </c>
      <c r="H759" t="s" s="178">
        <v>850</v>
      </c>
      <c r="I759" t="s" s="178">
        <f>IF(H759="Compliant","Yes","No")</f>
        <v>39</v>
      </c>
    </row>
    <row r="760" s="171" customFormat="1" ht="13.65" customHeight="1">
      <c r="A760" t="s" s="178">
        <v>845</v>
      </c>
      <c r="B760" t="s" s="178">
        <v>846</v>
      </c>
      <c r="C760" t="s" s="178">
        <v>861</v>
      </c>
      <c r="D760" t="s" s="178">
        <v>1725</v>
      </c>
      <c r="E760" t="s" s="178">
        <v>30</v>
      </c>
      <c r="F760" t="s" s="178">
        <v>1728</v>
      </c>
      <c r="H760" t="s" s="178">
        <v>850</v>
      </c>
      <c r="I760" t="s" s="178">
        <f>IF(H760="Compliant","Yes","No")</f>
        <v>39</v>
      </c>
    </row>
    <row r="761" s="171" customFormat="1" ht="13.65" customHeight="1">
      <c r="A761" t="s" s="178">
        <v>845</v>
      </c>
      <c r="B761" t="s" s="178">
        <v>846</v>
      </c>
      <c r="C761" t="s" s="178">
        <v>861</v>
      </c>
      <c r="D761" t="s" s="178">
        <v>1725</v>
      </c>
      <c r="E761" t="s" s="178">
        <v>31</v>
      </c>
      <c r="F761" t="s" s="178">
        <v>1729</v>
      </c>
      <c r="H761" t="s" s="178">
        <v>850</v>
      </c>
      <c r="I761" t="s" s="178">
        <f>IF(H761="Compliant","Yes","No")</f>
        <v>39</v>
      </c>
    </row>
    <row r="762" s="171" customFormat="1" ht="13.65" customHeight="1">
      <c r="A762" t="s" s="178">
        <v>845</v>
      </c>
      <c r="B762" t="s" s="178">
        <v>846</v>
      </c>
      <c r="C762" t="s" s="178">
        <v>861</v>
      </c>
      <c r="D762" t="s" s="178">
        <v>1730</v>
      </c>
      <c r="E762" t="s" s="178">
        <v>28</v>
      </c>
      <c r="F762" t="s" s="178">
        <v>1731</v>
      </c>
      <c r="H762" t="s" s="178">
        <v>882</v>
      </c>
      <c r="I762" t="s" s="178">
        <f>IF(H762="Compliant","Yes","No")</f>
        <v>37</v>
      </c>
    </row>
    <row r="763" s="171" customFormat="1" ht="13.65" customHeight="1">
      <c r="A763" t="s" s="178">
        <v>845</v>
      </c>
      <c r="B763" t="s" s="178">
        <v>846</v>
      </c>
      <c r="C763" t="s" s="178">
        <v>861</v>
      </c>
      <c r="D763" t="s" s="178">
        <v>1730</v>
      </c>
      <c r="E763" t="s" s="178">
        <v>31</v>
      </c>
      <c r="F763" t="s" s="178">
        <v>1757</v>
      </c>
      <c r="H763" t="s" s="178">
        <v>882</v>
      </c>
      <c r="I763" t="s" s="178">
        <f>IF(H763="Compliant","Yes","No")</f>
        <v>37</v>
      </c>
    </row>
    <row r="764" s="171" customFormat="1" ht="13.65" customHeight="1">
      <c r="A764" t="s" s="178">
        <v>845</v>
      </c>
      <c r="B764" t="s" s="178">
        <v>846</v>
      </c>
      <c r="C764" t="s" s="178">
        <v>861</v>
      </c>
      <c r="D764" t="s" s="178">
        <v>1730</v>
      </c>
      <c r="E764" t="s" s="178">
        <v>30</v>
      </c>
      <c r="F764" t="s" s="178">
        <v>1758</v>
      </c>
      <c r="H764" t="s" s="178">
        <v>882</v>
      </c>
      <c r="I764" t="s" s="178">
        <f>IF(H764="Compliant","Yes","No")</f>
        <v>37</v>
      </c>
    </row>
    <row r="765" s="171" customFormat="1" ht="13.65" customHeight="1">
      <c r="A765" t="s" s="178">
        <v>845</v>
      </c>
      <c r="B765" t="s" s="178">
        <v>846</v>
      </c>
      <c r="C765" t="s" s="178">
        <v>861</v>
      </c>
      <c r="D765" t="s" s="178">
        <v>1730</v>
      </c>
      <c r="E765" t="s" s="178">
        <v>29</v>
      </c>
      <c r="F765" t="s" s="178">
        <v>1759</v>
      </c>
      <c r="H765" t="s" s="178">
        <v>850</v>
      </c>
      <c r="I765" t="s" s="178">
        <f>IF(H765="Compliant","Yes","No")</f>
        <v>39</v>
      </c>
    </row>
    <row r="766" s="171" customFormat="1" ht="13.65" customHeight="1">
      <c r="A766" t="s" s="178">
        <v>845</v>
      </c>
      <c r="B766" t="s" s="178">
        <v>846</v>
      </c>
      <c r="C766" t="s" s="178">
        <v>861</v>
      </c>
      <c r="D766" t="s" s="178">
        <v>1732</v>
      </c>
      <c r="E766" t="s" s="178">
        <v>29</v>
      </c>
      <c r="F766" t="s" s="178">
        <v>1733</v>
      </c>
      <c r="H766" t="s" s="178">
        <v>882</v>
      </c>
      <c r="I766" t="s" s="178">
        <f>IF(H766="Compliant","Yes","No")</f>
        <v>37</v>
      </c>
    </row>
    <row r="767" s="171" customFormat="1" ht="13.65" customHeight="1">
      <c r="A767" t="s" s="178">
        <v>845</v>
      </c>
      <c r="B767" t="s" s="178">
        <v>846</v>
      </c>
      <c r="C767" t="s" s="178">
        <v>861</v>
      </c>
      <c r="D767" t="s" s="178">
        <v>1732</v>
      </c>
      <c r="E767" t="s" s="178">
        <v>28</v>
      </c>
      <c r="F767" t="s" s="178">
        <v>1734</v>
      </c>
      <c r="H767" t="s" s="178">
        <v>850</v>
      </c>
      <c r="I767" t="s" s="178">
        <f>IF(H767="Compliant","Yes","No")</f>
        <v>39</v>
      </c>
    </row>
    <row r="768" s="171" customFormat="1" ht="13.65" customHeight="1">
      <c r="A768" t="s" s="178">
        <v>845</v>
      </c>
      <c r="B768" t="s" s="178">
        <v>846</v>
      </c>
      <c r="C768" t="s" s="178">
        <v>861</v>
      </c>
      <c r="D768" t="s" s="178">
        <v>1732</v>
      </c>
      <c r="E768" t="s" s="178">
        <v>31</v>
      </c>
      <c r="F768" t="s" s="178">
        <v>1735</v>
      </c>
      <c r="H768" t="s" s="178">
        <v>850</v>
      </c>
      <c r="I768" t="s" s="178">
        <f>IF(H768="Compliant","Yes","No")</f>
        <v>39</v>
      </c>
    </row>
    <row r="769" s="171" customFormat="1" ht="13.65" customHeight="1">
      <c r="A769" t="s" s="178">
        <v>845</v>
      </c>
      <c r="B769" t="s" s="178">
        <v>846</v>
      </c>
      <c r="C769" t="s" s="178">
        <v>861</v>
      </c>
      <c r="D769" t="s" s="178">
        <v>1732</v>
      </c>
      <c r="E769" t="s" s="178">
        <v>30</v>
      </c>
      <c r="F769" t="s" s="178">
        <v>1736</v>
      </c>
      <c r="H769" t="s" s="178">
        <v>850</v>
      </c>
      <c r="I769" t="s" s="178">
        <f>IF(H769="Compliant","Yes","No")</f>
        <v>39</v>
      </c>
    </row>
    <row r="770" s="171" customFormat="1" ht="13.65" customHeight="1">
      <c r="A770" t="s" s="178">
        <v>845</v>
      </c>
      <c r="B770" t="s" s="178">
        <v>846</v>
      </c>
      <c r="C770" t="s" s="178">
        <v>1737</v>
      </c>
      <c r="D770" t="s" s="178">
        <v>1395</v>
      </c>
      <c r="E770" t="s" s="178">
        <v>1738</v>
      </c>
      <c r="F770" t="s" s="178">
        <v>1739</v>
      </c>
      <c r="H770" t="s" s="178">
        <v>850</v>
      </c>
      <c r="I770" t="s" s="178">
        <f>IF(H770="Compliant","Yes","No")</f>
        <v>39</v>
      </c>
    </row>
    <row r="771" s="171" customFormat="1" ht="13.65" customHeight="1">
      <c r="A771" t="s" s="178">
        <v>845</v>
      </c>
      <c r="B771" t="s" s="178">
        <v>846</v>
      </c>
      <c r="C771" t="s" s="178">
        <v>1737</v>
      </c>
      <c r="D771" t="s" s="178">
        <v>1740</v>
      </c>
      <c r="E771" t="s" s="178">
        <v>1738</v>
      </c>
      <c r="F771" t="s" s="178">
        <v>1741</v>
      </c>
      <c r="H771" t="s" s="178">
        <v>850</v>
      </c>
      <c r="I771" t="s" s="178">
        <f>IF(H771="Compliant","Yes","No")</f>
        <v>39</v>
      </c>
    </row>
    <row r="772" s="171" customFormat="1" ht="13.65" customHeight="1">
      <c r="A772" t="s" s="178">
        <v>845</v>
      </c>
      <c r="B772" t="s" s="178">
        <v>846</v>
      </c>
      <c r="C772" t="s" s="178">
        <v>1737</v>
      </c>
      <c r="D772" t="s" s="178">
        <v>1740</v>
      </c>
      <c r="E772" t="s" s="178">
        <v>1742</v>
      </c>
      <c r="F772" t="s" s="178">
        <v>1743</v>
      </c>
      <c r="H772" t="s" s="178">
        <v>882</v>
      </c>
      <c r="I772" t="s" s="178">
        <f>IF(H772="Compliant","Yes","No")</f>
        <v>37</v>
      </c>
    </row>
    <row r="773" s="171" customFormat="1" ht="13.65" customHeight="1">
      <c r="A773" t="s" s="178">
        <v>845</v>
      </c>
      <c r="B773" t="s" s="178">
        <v>846</v>
      </c>
      <c r="C773" t="s" s="178">
        <v>1737</v>
      </c>
      <c r="D773" t="s" s="178">
        <v>1740</v>
      </c>
      <c r="E773" t="s" s="178">
        <v>1744</v>
      </c>
      <c r="F773" t="s" s="178">
        <v>1745</v>
      </c>
      <c r="H773" t="s" s="178">
        <v>850</v>
      </c>
      <c r="I773" t="s" s="178">
        <f>IF(H773="Compliant","Yes","No")</f>
        <v>39</v>
      </c>
    </row>
    <row r="774" s="171" customFormat="1" ht="14.4" customHeight="1">
      <c r="A774" s="218"/>
      <c r="B774" s="218"/>
      <c r="C774" s="218"/>
      <c r="D774" s="218"/>
      <c r="E774" s="218"/>
      <c r="F774" s="218"/>
      <c r="G774" s="218"/>
      <c r="H774" s="218"/>
    </row>
    <row r="775" s="171" customFormat="1" ht="14.4" customHeight="1">
      <c r="A775" s="218"/>
      <c r="B775" s="218"/>
      <c r="C775" s="218"/>
      <c r="D775" s="218"/>
      <c r="E775" s="218"/>
      <c r="F775" s="218"/>
      <c r="G775" s="218"/>
      <c r="H775" s="218"/>
    </row>
    <row r="776" s="171" customFormat="1" ht="14.4" customHeight="1">
      <c r="A776" s="218"/>
      <c r="B776" s="218"/>
      <c r="C776" s="218"/>
      <c r="D776" s="218"/>
      <c r="E776" s="218"/>
      <c r="F776" s="218"/>
      <c r="G776" s="218"/>
      <c r="H776" s="218"/>
    </row>
    <row r="777" s="171" customFormat="1" ht="14.4" customHeight="1">
      <c r="A777" s="218"/>
      <c r="B777" s="218"/>
      <c r="C777" s="218"/>
      <c r="D777" s="218"/>
      <c r="E777" s="218"/>
      <c r="F777" s="218"/>
      <c r="G777" s="218"/>
      <c r="H777" s="218"/>
    </row>
    <row r="778" s="171" customFormat="1" ht="14.4" customHeight="1">
      <c r="A778" s="218"/>
      <c r="B778" s="218"/>
      <c r="C778" s="218"/>
      <c r="D778" s="218"/>
      <c r="E778" s="218"/>
      <c r="F778" s="218"/>
      <c r="G778" s="218"/>
      <c r="H778" s="218"/>
    </row>
    <row r="779" s="171" customFormat="1" ht="14.4" customHeight="1">
      <c r="A779" s="218"/>
      <c r="B779" s="218"/>
      <c r="C779" s="218"/>
      <c r="D779" s="218"/>
      <c r="E779" s="218"/>
      <c r="F779" s="218"/>
      <c r="G779" s="218"/>
      <c r="H779" s="218"/>
    </row>
    <row r="780" s="171" customFormat="1" ht="14.4" customHeight="1">
      <c r="A780" s="218"/>
      <c r="B780" s="218"/>
      <c r="C780" s="218"/>
      <c r="D780" s="218"/>
      <c r="E780" s="218"/>
      <c r="F780" s="218"/>
      <c r="G780" s="218"/>
      <c r="H780" s="218"/>
    </row>
    <row r="781" s="171" customFormat="1" ht="14.4" customHeight="1">
      <c r="A781" s="218"/>
      <c r="B781" s="218"/>
      <c r="C781" s="218"/>
      <c r="D781" s="218"/>
      <c r="E781" s="218"/>
      <c r="F781" s="218"/>
      <c r="G781" s="218"/>
      <c r="H781" s="218"/>
    </row>
    <row r="782" s="171" customFormat="1" ht="14.4" customHeight="1">
      <c r="A782" s="218"/>
      <c r="B782" s="218"/>
      <c r="C782" s="218"/>
      <c r="D782" s="218"/>
      <c r="E782" s="218"/>
      <c r="F782" s="218"/>
      <c r="G782" s="218"/>
      <c r="H782" s="218"/>
    </row>
    <row r="783" s="171" customFormat="1" ht="14.4" customHeight="1">
      <c r="A783" s="218"/>
      <c r="B783" s="218"/>
      <c r="C783" s="218"/>
      <c r="D783" s="218"/>
      <c r="E783" s="218"/>
      <c r="F783" s="218"/>
      <c r="G783" s="218"/>
      <c r="H783" s="218"/>
    </row>
    <row r="784" s="171" customFormat="1" ht="14.4" customHeight="1">
      <c r="A784" s="218"/>
      <c r="B784" s="218"/>
      <c r="C784" s="218"/>
      <c r="D784" s="218"/>
      <c r="E784" s="218"/>
      <c r="F784" s="218"/>
      <c r="G784" s="218"/>
      <c r="H784" s="218"/>
    </row>
    <row r="785" s="171" customFormat="1" ht="14.4" customHeight="1">
      <c r="A785" s="218"/>
      <c r="B785" s="218"/>
      <c r="C785" s="218"/>
      <c r="D785" s="218"/>
      <c r="E785" s="218"/>
      <c r="F785" s="218"/>
      <c r="G785" s="218"/>
      <c r="H785" s="218"/>
    </row>
    <row r="786" s="171" customFormat="1" ht="14.4" customHeight="1">
      <c r="A786" s="218"/>
      <c r="B786" s="218"/>
      <c r="C786" s="218"/>
      <c r="D786" s="218"/>
      <c r="E786" s="218"/>
      <c r="F786" s="218"/>
      <c r="G786" s="218"/>
      <c r="H786" s="218"/>
    </row>
    <row r="787" s="171" customFormat="1" ht="14.4" customHeight="1">
      <c r="A787" s="218"/>
      <c r="B787" s="218"/>
      <c r="C787" s="218"/>
      <c r="D787" s="218"/>
      <c r="E787" s="218"/>
      <c r="F787" s="218"/>
      <c r="G787" s="218"/>
      <c r="H787" s="218"/>
    </row>
    <row r="788" s="171" customFormat="1" ht="14.4" customHeight="1">
      <c r="A788" s="218"/>
      <c r="B788" s="218"/>
      <c r="C788" s="218"/>
      <c r="D788" s="218"/>
      <c r="E788" s="218"/>
      <c r="F788" s="218"/>
      <c r="G788" s="218"/>
      <c r="H788" s="218"/>
    </row>
    <row r="789" s="171" customFormat="1" ht="14.4" customHeight="1">
      <c r="A789" s="218"/>
      <c r="B789" s="218"/>
      <c r="C789" s="218"/>
      <c r="D789" s="218"/>
      <c r="E789" s="218"/>
      <c r="F789" s="218"/>
      <c r="G789" s="218"/>
      <c r="H789" s="218"/>
    </row>
    <row r="790" s="171" customFormat="1" ht="14.4" customHeight="1">
      <c r="A790" s="218"/>
      <c r="B790" s="218"/>
      <c r="C790" s="218"/>
      <c r="D790" s="218"/>
      <c r="E790" s="218"/>
      <c r="F790" s="218"/>
      <c r="G790" s="218"/>
      <c r="H790" s="218"/>
    </row>
    <row r="791" s="171" customFormat="1" ht="14.4" customHeight="1">
      <c r="A791" s="218"/>
      <c r="B791" s="218"/>
      <c r="C791" s="218"/>
      <c r="D791" s="218"/>
      <c r="E791" s="218"/>
      <c r="F791" s="218"/>
      <c r="G791" s="218"/>
      <c r="H791" s="218"/>
    </row>
    <row r="792" s="171" customFormat="1" ht="14.4" customHeight="1">
      <c r="A792" s="218"/>
      <c r="B792" s="218"/>
      <c r="C792" s="218"/>
      <c r="D792" s="218"/>
      <c r="E792" s="218"/>
      <c r="F792" s="218"/>
      <c r="G792" s="218"/>
      <c r="H792" s="218"/>
    </row>
    <row r="793" s="171" customFormat="1" ht="14.4" customHeight="1">
      <c r="A793" s="218"/>
      <c r="B793" s="218"/>
      <c r="C793" s="218"/>
      <c r="D793" s="218"/>
      <c r="E793" s="218"/>
      <c r="F793" s="218"/>
      <c r="G793" s="218"/>
      <c r="H793" s="218"/>
    </row>
    <row r="794" s="171" customFormat="1" ht="14.4" customHeight="1">
      <c r="A794" s="218"/>
      <c r="B794" s="218"/>
      <c r="C794" s="218"/>
      <c r="D794" s="218"/>
      <c r="E794" s="218"/>
      <c r="F794" s="218"/>
      <c r="G794" s="218"/>
      <c r="H794" s="218"/>
    </row>
    <row r="795" s="171" customFormat="1" ht="14.4" customHeight="1">
      <c r="A795" s="218"/>
      <c r="B795" s="218"/>
      <c r="C795" s="218"/>
      <c r="D795" s="218"/>
      <c r="E795" s="218"/>
      <c r="F795" s="218"/>
      <c r="G795" s="218"/>
      <c r="H795" s="218"/>
    </row>
    <row r="796" s="171" customFormat="1" ht="14.4" customHeight="1">
      <c r="A796" s="218"/>
      <c r="B796" s="218"/>
      <c r="C796" s="218"/>
      <c r="D796" s="218"/>
      <c r="E796" s="218"/>
      <c r="F796" s="218"/>
      <c r="G796" s="218"/>
      <c r="H796" s="218"/>
    </row>
    <row r="797" s="171" customFormat="1" ht="14.4" customHeight="1">
      <c r="A797" s="218"/>
      <c r="B797" s="218"/>
      <c r="C797" s="218"/>
      <c r="D797" s="218"/>
      <c r="E797" s="218"/>
      <c r="F797" s="218"/>
      <c r="G797" s="218"/>
      <c r="H797" s="218"/>
    </row>
    <row r="798" s="171" customFormat="1" ht="14.4" customHeight="1">
      <c r="A798" s="218"/>
      <c r="B798" s="218"/>
      <c r="C798" s="218"/>
      <c r="D798" s="218"/>
      <c r="E798" s="218"/>
      <c r="F798" s="218"/>
      <c r="G798" s="218"/>
      <c r="H798" s="218"/>
    </row>
    <row r="799" s="171" customFormat="1" ht="14.4" customHeight="1">
      <c r="A799" s="218"/>
      <c r="B799" s="218"/>
      <c r="C799" s="218"/>
      <c r="D799" s="218"/>
      <c r="E799" s="218"/>
      <c r="F799" s="218"/>
      <c r="G799" s="218"/>
      <c r="H799" s="218"/>
    </row>
    <row r="800" s="171" customFormat="1" ht="14.4" customHeight="1">
      <c r="A800" s="218"/>
      <c r="B800" s="218"/>
      <c r="C800" s="218"/>
      <c r="D800" s="218"/>
      <c r="E800" s="218"/>
      <c r="F800" s="218"/>
      <c r="G800" s="218"/>
      <c r="H800" s="218"/>
    </row>
    <row r="801" s="171" customFormat="1" ht="14.4" customHeight="1">
      <c r="A801" s="218"/>
      <c r="B801" s="218"/>
      <c r="C801" s="218"/>
      <c r="D801" s="218"/>
      <c r="E801" s="218"/>
      <c r="F801" s="218"/>
      <c r="G801" s="218"/>
      <c r="H801" s="218"/>
    </row>
    <row r="802" s="171" customFormat="1" ht="14.4" customHeight="1">
      <c r="A802" s="218"/>
      <c r="B802" s="218"/>
      <c r="C802" s="218"/>
      <c r="D802" s="218"/>
      <c r="E802" s="218"/>
      <c r="F802" s="218"/>
      <c r="G802" s="218"/>
      <c r="H802" s="218"/>
    </row>
    <row r="803" s="171" customFormat="1" ht="14.4" customHeight="1">
      <c r="A803" s="218"/>
      <c r="B803" s="218"/>
      <c r="C803" s="218"/>
      <c r="D803" s="218"/>
      <c r="E803" s="218"/>
      <c r="F803" s="218"/>
      <c r="G803" s="218"/>
      <c r="H803" s="218"/>
    </row>
    <row r="804" s="171" customFormat="1" ht="14.4" customHeight="1">
      <c r="A804" s="218"/>
      <c r="B804" s="218"/>
      <c r="C804" s="218"/>
      <c r="D804" s="218"/>
      <c r="E804" s="218"/>
      <c r="F804" s="218"/>
      <c r="G804" s="218"/>
      <c r="H804" s="218"/>
    </row>
    <row r="805" s="171" customFormat="1" ht="14.4" customHeight="1">
      <c r="A805" s="218"/>
      <c r="B805" s="218"/>
      <c r="C805" s="218"/>
      <c r="D805" s="218"/>
      <c r="E805" s="218"/>
      <c r="F805" s="218"/>
      <c r="G805" s="218"/>
      <c r="H805" s="218"/>
    </row>
    <row r="806" s="171" customFormat="1" ht="14.4" customHeight="1">
      <c r="A806" s="218"/>
      <c r="B806" s="218"/>
      <c r="C806" s="218"/>
      <c r="D806" s="218"/>
      <c r="E806" s="218"/>
      <c r="F806" s="218"/>
      <c r="G806" s="218"/>
      <c r="H806" s="218"/>
    </row>
    <row r="807" s="171" customFormat="1" ht="14.4" customHeight="1">
      <c r="A807" s="218"/>
      <c r="B807" s="218"/>
      <c r="C807" s="218"/>
      <c r="D807" s="218"/>
      <c r="E807" s="218"/>
      <c r="F807" s="218"/>
      <c r="G807" s="218"/>
      <c r="H807" s="218"/>
    </row>
    <row r="808" s="171" customFormat="1" ht="14.4" customHeight="1">
      <c r="A808" s="218"/>
      <c r="B808" s="218"/>
      <c r="C808" s="218"/>
      <c r="D808" s="218"/>
      <c r="E808" s="218"/>
      <c r="F808" s="218"/>
      <c r="G808" s="218"/>
      <c r="H808" s="218"/>
    </row>
    <row r="809" s="171" customFormat="1" ht="14.4" customHeight="1">
      <c r="A809" s="218"/>
      <c r="B809" s="218"/>
      <c r="C809" s="218"/>
      <c r="D809" s="218"/>
      <c r="E809" s="218"/>
      <c r="F809" s="218"/>
      <c r="G809" s="218"/>
      <c r="H809" s="218"/>
    </row>
    <row r="810" s="171" customFormat="1" ht="14.4" customHeight="1">
      <c r="A810" s="218"/>
      <c r="B810" s="218"/>
      <c r="C810" s="218"/>
      <c r="D810" s="218"/>
      <c r="E810" s="218"/>
      <c r="F810" s="218"/>
      <c r="G810" s="218"/>
      <c r="H810" s="218"/>
    </row>
    <row r="811" s="171" customFormat="1" ht="14.4" customHeight="1">
      <c r="A811" s="218"/>
      <c r="B811" s="218"/>
      <c r="C811" s="218"/>
      <c r="D811" s="218"/>
      <c r="E811" s="218"/>
      <c r="F811" s="218"/>
      <c r="G811" s="218"/>
      <c r="H811" s="218"/>
    </row>
    <row r="812" s="171" customFormat="1" ht="14.4" customHeight="1">
      <c r="A812" s="218"/>
      <c r="B812" s="218"/>
      <c r="C812" s="218"/>
      <c r="D812" s="218"/>
      <c r="E812" s="218"/>
      <c r="F812" s="218"/>
      <c r="G812" s="218"/>
      <c r="H812" s="218"/>
    </row>
    <row r="813" s="171" customFormat="1" ht="14.4" customHeight="1">
      <c r="A813" s="218"/>
      <c r="B813" s="218"/>
      <c r="C813" s="218"/>
      <c r="D813" s="218"/>
      <c r="E813" s="218"/>
      <c r="F813" s="218"/>
      <c r="G813" s="218"/>
      <c r="H813" s="218"/>
    </row>
    <row r="814" s="171" customFormat="1" ht="14.4" customHeight="1">
      <c r="A814" s="218"/>
      <c r="B814" s="218"/>
      <c r="C814" s="218"/>
      <c r="D814" s="218"/>
      <c r="E814" s="218"/>
      <c r="F814" s="218"/>
      <c r="G814" s="218"/>
      <c r="H814" s="218"/>
    </row>
    <row r="815" s="171" customFormat="1" ht="14.4" customHeight="1">
      <c r="A815" s="218"/>
      <c r="B815" s="218"/>
      <c r="C815" s="218"/>
      <c r="D815" s="218"/>
      <c r="E815" s="218"/>
      <c r="F815" s="218"/>
      <c r="G815" s="218"/>
      <c r="H815" s="218"/>
    </row>
    <row r="816" s="171" customFormat="1" ht="14.4" customHeight="1">
      <c r="A816" s="218"/>
      <c r="B816" s="218"/>
      <c r="C816" s="218"/>
      <c r="D816" s="218"/>
      <c r="E816" s="218"/>
      <c r="F816" s="218"/>
      <c r="G816" s="218"/>
      <c r="H816" s="218"/>
    </row>
    <row r="817" s="171" customFormat="1" ht="14.4" customHeight="1">
      <c r="A817" s="218"/>
      <c r="B817" s="218"/>
      <c r="C817" s="218"/>
      <c r="D817" s="218"/>
      <c r="E817" s="218"/>
      <c r="F817" s="218"/>
      <c r="G817" s="218"/>
      <c r="H817" s="218"/>
    </row>
    <row r="818" s="171" customFormat="1" ht="14.4" customHeight="1">
      <c r="A818" s="218"/>
      <c r="B818" s="218"/>
      <c r="C818" s="218"/>
      <c r="D818" s="218"/>
      <c r="E818" s="218"/>
      <c r="F818" s="218"/>
      <c r="G818" s="218"/>
      <c r="H818" s="218"/>
    </row>
    <row r="819" s="171" customFormat="1" ht="14.4" customHeight="1">
      <c r="A819" s="218"/>
      <c r="B819" s="218"/>
      <c r="C819" s="218"/>
      <c r="D819" s="218"/>
      <c r="E819" s="218"/>
      <c r="F819" s="218"/>
      <c r="G819" s="218"/>
      <c r="H819" s="218"/>
    </row>
    <row r="820" s="171" customFormat="1" ht="14.4" customHeight="1">
      <c r="A820" s="218"/>
      <c r="B820" s="218"/>
      <c r="C820" s="218"/>
      <c r="D820" s="218"/>
      <c r="E820" s="218"/>
      <c r="F820" s="218"/>
      <c r="G820" s="218"/>
      <c r="H820" s="218"/>
    </row>
    <row r="821" s="171" customFormat="1" ht="14.4" customHeight="1">
      <c r="A821" s="218"/>
      <c r="B821" s="218"/>
      <c r="C821" s="218"/>
      <c r="D821" s="218"/>
      <c r="E821" s="218"/>
      <c r="F821" s="218"/>
      <c r="G821" s="218"/>
      <c r="H821" s="218"/>
    </row>
    <row r="822" s="171" customFormat="1" ht="14.4" customHeight="1">
      <c r="A822" s="218"/>
      <c r="B822" s="218"/>
      <c r="C822" s="218"/>
      <c r="D822" s="218"/>
      <c r="E822" s="218"/>
      <c r="F822" s="218"/>
      <c r="G822" s="218"/>
      <c r="H822" s="218"/>
    </row>
    <row r="823" s="171" customFormat="1" ht="14.4" customHeight="1">
      <c r="A823" s="218"/>
      <c r="B823" s="218"/>
      <c r="C823" s="218"/>
      <c r="D823" s="218"/>
      <c r="E823" s="218"/>
      <c r="F823" s="218"/>
      <c r="G823" s="218"/>
      <c r="H823" s="218"/>
    </row>
    <row r="824" s="171" customFormat="1" ht="14.4" customHeight="1">
      <c r="A824" s="218"/>
      <c r="B824" s="218"/>
      <c r="C824" s="218"/>
      <c r="D824" s="218"/>
      <c r="E824" s="218"/>
      <c r="F824" s="218"/>
      <c r="G824" s="218"/>
      <c r="H824" s="218"/>
    </row>
    <row r="825" s="171" customFormat="1" ht="14.4" customHeight="1">
      <c r="A825" s="218"/>
      <c r="B825" s="218"/>
      <c r="C825" s="218"/>
      <c r="D825" s="218"/>
      <c r="E825" s="218"/>
      <c r="F825" s="218"/>
      <c r="G825" s="218"/>
      <c r="H825" s="218"/>
    </row>
    <row r="826" s="171" customFormat="1" ht="14.4" customHeight="1">
      <c r="A826" s="218"/>
      <c r="B826" s="218"/>
      <c r="C826" s="218"/>
      <c r="D826" s="218"/>
      <c r="E826" s="218"/>
      <c r="F826" s="218"/>
      <c r="G826" s="218"/>
      <c r="H826" s="218"/>
    </row>
    <row r="827" s="171" customFormat="1" ht="14.4" customHeight="1">
      <c r="A827" s="218"/>
      <c r="B827" s="218"/>
      <c r="C827" s="218"/>
      <c r="D827" s="218"/>
      <c r="E827" s="218"/>
      <c r="F827" s="218"/>
      <c r="G827" s="218"/>
      <c r="H827" s="218"/>
    </row>
    <row r="828" s="171" customFormat="1" ht="14.4" customHeight="1">
      <c r="A828" s="218"/>
      <c r="B828" s="218"/>
      <c r="C828" s="218"/>
      <c r="D828" s="218"/>
      <c r="E828" s="218"/>
      <c r="F828" s="218"/>
      <c r="G828" s="218"/>
      <c r="H828" s="218"/>
    </row>
    <row r="829" s="171" customFormat="1" ht="14.4" customHeight="1">
      <c r="A829" s="218"/>
      <c r="B829" s="218"/>
      <c r="C829" s="218"/>
      <c r="D829" s="218"/>
      <c r="E829" s="218"/>
      <c r="F829" s="218"/>
      <c r="G829" s="218"/>
      <c r="H829" s="218"/>
    </row>
    <row r="830" s="171" customFormat="1" ht="14.4" customHeight="1">
      <c r="A830" s="218"/>
      <c r="B830" s="218"/>
      <c r="C830" s="218"/>
      <c r="D830" s="218"/>
      <c r="E830" s="218"/>
      <c r="F830" s="218"/>
      <c r="G830" s="218"/>
      <c r="H830" s="218"/>
    </row>
    <row r="831" s="171" customFormat="1" ht="14.4" customHeight="1">
      <c r="A831" s="218"/>
      <c r="B831" s="218"/>
      <c r="C831" s="218"/>
      <c r="D831" s="218"/>
      <c r="E831" s="218"/>
      <c r="F831" s="218"/>
      <c r="G831" s="218"/>
      <c r="H831" s="218"/>
    </row>
    <row r="832" s="171" customFormat="1" ht="14.4" customHeight="1">
      <c r="A832" s="218"/>
      <c r="B832" s="218"/>
      <c r="C832" s="218"/>
      <c r="D832" s="218"/>
      <c r="E832" s="218"/>
      <c r="F832" s="218"/>
      <c r="G832" s="218"/>
      <c r="H832" s="218"/>
    </row>
    <row r="833" s="171" customFormat="1" ht="14.4" customHeight="1">
      <c r="A833" s="218"/>
      <c r="B833" s="218"/>
      <c r="C833" s="218"/>
      <c r="D833" s="218"/>
      <c r="E833" s="218"/>
      <c r="F833" s="218"/>
      <c r="G833" s="218"/>
      <c r="H833" s="218"/>
    </row>
    <row r="834" s="171" customFormat="1" ht="14.4" customHeight="1">
      <c r="A834" s="218"/>
      <c r="B834" s="218"/>
      <c r="C834" s="218"/>
      <c r="D834" s="218"/>
      <c r="E834" s="218"/>
      <c r="F834" s="218"/>
      <c r="G834" s="218"/>
      <c r="H834" s="218"/>
    </row>
    <row r="835" s="171" customFormat="1" ht="14.4" customHeight="1">
      <c r="A835" s="218"/>
      <c r="B835" s="218"/>
      <c r="C835" s="218"/>
      <c r="D835" s="218"/>
      <c r="E835" s="218"/>
      <c r="F835" s="218"/>
      <c r="G835" s="218"/>
      <c r="H835" s="218"/>
    </row>
    <row r="836" s="171" customFormat="1" ht="14.4" customHeight="1">
      <c r="A836" s="218"/>
      <c r="B836" s="218"/>
      <c r="C836" s="218"/>
      <c r="D836" s="218"/>
      <c r="E836" s="218"/>
      <c r="F836" s="218"/>
      <c r="G836" s="218"/>
      <c r="H836" s="218"/>
    </row>
    <row r="837" s="171" customFormat="1" ht="14.4" customHeight="1">
      <c r="A837" s="218"/>
      <c r="B837" s="218"/>
      <c r="C837" s="218"/>
      <c r="D837" s="218"/>
      <c r="E837" s="218"/>
      <c r="F837" s="218"/>
      <c r="G837" s="218"/>
      <c r="H837" s="218"/>
    </row>
    <row r="838" s="171" customFormat="1" ht="14.4" customHeight="1">
      <c r="A838" s="218"/>
      <c r="B838" s="218"/>
      <c r="C838" s="218"/>
      <c r="D838" s="218"/>
      <c r="E838" s="218"/>
      <c r="F838" s="218"/>
      <c r="G838" s="218"/>
      <c r="H838" s="218"/>
    </row>
    <row r="839" s="171" customFormat="1" ht="14.4" customHeight="1">
      <c r="A839" s="218"/>
      <c r="B839" s="218"/>
      <c r="C839" s="218"/>
      <c r="D839" s="218"/>
      <c r="E839" s="218"/>
      <c r="F839" s="218"/>
      <c r="G839" s="218"/>
      <c r="H839" s="218"/>
    </row>
    <row r="840" s="171" customFormat="1" ht="14.4" customHeight="1">
      <c r="A840" s="218"/>
      <c r="B840" s="218"/>
      <c r="C840" s="218"/>
      <c r="D840" s="218"/>
      <c r="E840" s="218"/>
      <c r="F840" s="218"/>
      <c r="G840" s="218"/>
      <c r="H840" s="218"/>
    </row>
    <row r="841" s="171" customFormat="1" ht="14.4" customHeight="1">
      <c r="A841" s="218"/>
      <c r="B841" s="218"/>
      <c r="C841" s="218"/>
      <c r="D841" s="218"/>
      <c r="E841" s="218"/>
      <c r="F841" s="218"/>
      <c r="G841" s="218"/>
      <c r="H841" s="218"/>
    </row>
    <row r="842" s="171" customFormat="1" ht="14.4" customHeight="1">
      <c r="A842" s="218"/>
      <c r="B842" s="218"/>
      <c r="C842" s="218"/>
      <c r="D842" s="218"/>
      <c r="E842" s="218"/>
      <c r="F842" s="218"/>
      <c r="G842" s="218"/>
      <c r="H842" s="218"/>
    </row>
    <row r="843" s="171" customFormat="1" ht="14.4" customHeight="1">
      <c r="A843" s="218"/>
      <c r="B843" s="218"/>
      <c r="C843" s="218"/>
      <c r="D843" s="218"/>
      <c r="E843" s="218"/>
      <c r="F843" s="218"/>
      <c r="G843" s="218"/>
      <c r="H843" s="218"/>
    </row>
    <row r="844" s="171" customFormat="1" ht="14.4" customHeight="1">
      <c r="A844" s="218"/>
      <c r="B844" s="218"/>
      <c r="C844" s="218"/>
      <c r="D844" s="218"/>
      <c r="E844" s="218"/>
      <c r="F844" s="218"/>
      <c r="G844" s="218"/>
      <c r="H844" s="218"/>
    </row>
    <row r="845" s="171" customFormat="1" ht="14.4" customHeight="1">
      <c r="A845" s="218"/>
      <c r="B845" s="218"/>
      <c r="C845" s="218"/>
      <c r="D845" s="218"/>
      <c r="E845" s="218"/>
      <c r="F845" s="218"/>
      <c r="G845" s="218"/>
      <c r="H845" s="218"/>
    </row>
    <row r="846" s="171" customFormat="1" ht="14.4" customHeight="1">
      <c r="A846" s="218"/>
      <c r="B846" s="218"/>
      <c r="C846" s="218"/>
      <c r="D846" s="218"/>
      <c r="E846" s="218"/>
      <c r="F846" s="218"/>
      <c r="G846" s="218"/>
      <c r="H846" s="218"/>
    </row>
    <row r="847" s="171" customFormat="1" ht="14.4" customHeight="1">
      <c r="A847" s="218"/>
      <c r="B847" s="218"/>
      <c r="C847" s="218"/>
      <c r="D847" s="218"/>
      <c r="E847" s="218"/>
      <c r="F847" s="218"/>
      <c r="G847" s="218"/>
      <c r="H847" s="218"/>
    </row>
    <row r="848" s="171" customFormat="1" ht="14.4" customHeight="1">
      <c r="A848" s="218"/>
      <c r="B848" s="218"/>
      <c r="C848" s="218"/>
      <c r="D848" s="218"/>
      <c r="E848" s="218"/>
      <c r="F848" s="218"/>
      <c r="G848" s="218"/>
      <c r="H848" s="218"/>
    </row>
    <row r="849" s="171" customFormat="1" ht="14.4" customHeight="1">
      <c r="A849" s="218"/>
      <c r="B849" s="218"/>
      <c r="C849" s="218"/>
      <c r="D849" s="218"/>
      <c r="E849" s="218"/>
      <c r="F849" s="218"/>
      <c r="G849" s="218"/>
      <c r="H849" s="218"/>
    </row>
    <row r="850" s="171" customFormat="1" ht="14.4" customHeight="1">
      <c r="A850" s="218"/>
      <c r="B850" s="218"/>
      <c r="C850" s="218"/>
      <c r="D850" s="218"/>
      <c r="E850" s="218"/>
      <c r="F850" s="218"/>
      <c r="G850" s="218"/>
      <c r="H850" s="218"/>
    </row>
    <row r="851" s="171" customFormat="1" ht="14.4" customHeight="1">
      <c r="A851" s="218"/>
      <c r="B851" s="218"/>
      <c r="C851" s="218"/>
      <c r="D851" s="218"/>
      <c r="E851" s="218"/>
      <c r="F851" s="218"/>
      <c r="G851" s="218"/>
      <c r="H851" s="218"/>
    </row>
    <row r="852" s="171" customFormat="1" ht="14.4" customHeight="1">
      <c r="A852" s="218"/>
      <c r="B852" s="218"/>
      <c r="C852" s="218"/>
      <c r="D852" s="218"/>
      <c r="E852" s="218"/>
      <c r="F852" s="218"/>
      <c r="G852" s="218"/>
      <c r="H852" s="218"/>
    </row>
    <row r="853" s="171" customFormat="1" ht="14.4" customHeight="1">
      <c r="A853" s="218"/>
      <c r="B853" s="218"/>
      <c r="C853" s="218"/>
      <c r="D853" s="218"/>
      <c r="E853" s="218"/>
      <c r="F853" s="218"/>
      <c r="G853" s="218"/>
      <c r="H853" s="218"/>
    </row>
    <row r="854" s="171" customFormat="1" ht="14.4" customHeight="1">
      <c r="A854" s="218"/>
      <c r="B854" s="218"/>
      <c r="C854" s="218"/>
      <c r="D854" s="218"/>
      <c r="E854" s="218"/>
      <c r="F854" s="218"/>
      <c r="G854" s="218"/>
      <c r="H854" s="218"/>
    </row>
    <row r="855" s="171" customFormat="1" ht="14.4" customHeight="1">
      <c r="A855" s="218"/>
      <c r="B855" s="218"/>
      <c r="C855" s="218"/>
      <c r="D855" s="218"/>
      <c r="E855" s="218"/>
      <c r="F855" s="218"/>
      <c r="G855" s="218"/>
      <c r="H855" s="218"/>
    </row>
    <row r="856" s="171" customFormat="1" ht="14.4" customHeight="1">
      <c r="A856" s="218"/>
      <c r="B856" s="218"/>
      <c r="C856" s="218"/>
      <c r="D856" s="218"/>
      <c r="E856" s="218"/>
      <c r="F856" s="218"/>
      <c r="G856" s="218"/>
      <c r="H856" s="218"/>
    </row>
    <row r="857" s="171" customFormat="1" ht="14.4" customHeight="1">
      <c r="A857" s="218"/>
      <c r="B857" s="218"/>
      <c r="C857" s="218"/>
      <c r="D857" s="218"/>
      <c r="E857" s="218"/>
      <c r="F857" s="218"/>
      <c r="G857" s="218"/>
      <c r="H857" s="218"/>
    </row>
    <row r="858" s="171" customFormat="1" ht="14.4" customHeight="1">
      <c r="A858" s="218"/>
      <c r="B858" s="218"/>
      <c r="C858" s="218"/>
      <c r="D858" s="218"/>
      <c r="E858" s="218"/>
      <c r="F858" s="218"/>
      <c r="G858" s="218"/>
      <c r="H858" s="218"/>
    </row>
    <row r="859" s="171" customFormat="1" ht="14.4" customHeight="1">
      <c r="A859" s="218"/>
      <c r="B859" s="218"/>
      <c r="C859" s="218"/>
      <c r="D859" s="218"/>
      <c r="E859" s="218"/>
      <c r="F859" s="218"/>
      <c r="G859" s="218"/>
      <c r="H859" s="218"/>
    </row>
    <row r="860" s="171" customFormat="1" ht="14.4" customHeight="1">
      <c r="A860" s="218"/>
      <c r="B860" s="218"/>
      <c r="C860" s="218"/>
      <c r="D860" s="218"/>
      <c r="E860" s="218"/>
      <c r="F860" s="218"/>
      <c r="G860" s="218"/>
      <c r="H860" s="218"/>
    </row>
    <row r="861" s="171" customFormat="1" ht="14.4" customHeight="1">
      <c r="A861" s="218"/>
      <c r="B861" s="218"/>
      <c r="C861" s="218"/>
      <c r="D861" s="218"/>
      <c r="E861" s="218"/>
      <c r="F861" s="218"/>
      <c r="G861" s="218"/>
      <c r="H861" s="218"/>
    </row>
    <row r="862" s="171" customFormat="1" ht="14.4" customHeight="1">
      <c r="A862" s="218"/>
      <c r="B862" s="218"/>
      <c r="C862" s="218"/>
      <c r="D862" s="218"/>
      <c r="E862" s="218"/>
      <c r="F862" s="218"/>
      <c r="G862" s="218"/>
      <c r="H862" s="218"/>
    </row>
    <row r="863" s="171" customFormat="1" ht="14.4" customHeight="1">
      <c r="A863" s="218"/>
      <c r="B863" s="218"/>
      <c r="C863" s="218"/>
      <c r="D863" s="218"/>
      <c r="E863" s="218"/>
      <c r="F863" s="218"/>
      <c r="G863" s="218"/>
      <c r="H863" s="218"/>
    </row>
    <row r="864" s="171" customFormat="1" ht="14.4" customHeight="1">
      <c r="A864" s="218"/>
      <c r="B864" s="218"/>
      <c r="C864" s="218"/>
      <c r="D864" s="218"/>
      <c r="E864" s="218"/>
      <c r="F864" s="218"/>
      <c r="G864" s="218"/>
      <c r="H864" s="218"/>
    </row>
    <row r="865" s="171" customFormat="1" ht="14.4" customHeight="1">
      <c r="A865" s="218"/>
      <c r="B865" s="218"/>
      <c r="C865" s="218"/>
      <c r="D865" s="218"/>
      <c r="E865" s="218"/>
      <c r="F865" s="218"/>
      <c r="G865" s="218"/>
      <c r="H865" s="218"/>
    </row>
    <row r="866" s="171" customFormat="1" ht="14.4" customHeight="1">
      <c r="A866" s="218"/>
      <c r="B866" s="218"/>
      <c r="C866" s="218"/>
      <c r="D866" s="218"/>
      <c r="E866" s="218"/>
      <c r="F866" s="218"/>
      <c r="G866" s="218"/>
      <c r="H866" s="218"/>
    </row>
    <row r="867" s="171" customFormat="1" ht="14.4" customHeight="1">
      <c r="A867" s="218"/>
      <c r="B867" s="218"/>
      <c r="C867" s="218"/>
      <c r="D867" s="218"/>
      <c r="E867" s="218"/>
      <c r="F867" s="218"/>
      <c r="G867" s="218"/>
      <c r="H867" s="218"/>
    </row>
    <row r="868" s="171" customFormat="1" ht="14.4" customHeight="1">
      <c r="A868" s="218"/>
      <c r="B868" s="218"/>
      <c r="C868" s="218"/>
      <c r="D868" s="218"/>
      <c r="E868" s="218"/>
      <c r="F868" s="218"/>
      <c r="G868" s="218"/>
      <c r="H868" s="218"/>
    </row>
    <row r="869" s="171" customFormat="1" ht="14.4" customHeight="1">
      <c r="A869" s="218"/>
      <c r="B869" s="218"/>
      <c r="C869" s="218"/>
      <c r="D869" s="218"/>
      <c r="E869" s="218"/>
      <c r="F869" s="218"/>
      <c r="G869" s="218"/>
      <c r="H869" s="218"/>
    </row>
    <row r="870" s="171" customFormat="1" ht="14.4" customHeight="1">
      <c r="A870" s="218"/>
      <c r="B870" s="218"/>
      <c r="C870" s="218"/>
      <c r="D870" s="218"/>
      <c r="E870" s="218"/>
      <c r="F870" s="218"/>
      <c r="G870" s="218"/>
      <c r="H870" s="218"/>
    </row>
    <row r="871" s="171" customFormat="1" ht="14.4" customHeight="1">
      <c r="A871" s="218"/>
      <c r="B871" s="218"/>
      <c r="C871" s="218"/>
      <c r="D871" s="218"/>
      <c r="E871" s="218"/>
      <c r="F871" s="218"/>
      <c r="G871" s="218"/>
      <c r="H871" s="218"/>
    </row>
    <row r="872" s="171" customFormat="1" ht="14.4" customHeight="1">
      <c r="A872" s="218"/>
      <c r="B872" s="218"/>
      <c r="C872" s="218"/>
      <c r="D872" s="218"/>
      <c r="E872" s="218"/>
      <c r="F872" s="218"/>
      <c r="G872" s="218"/>
      <c r="H872" s="218"/>
    </row>
    <row r="873" s="171" customFormat="1" ht="14.4" customHeight="1">
      <c r="A873" s="218"/>
      <c r="B873" s="218"/>
      <c r="C873" s="218"/>
      <c r="D873" s="218"/>
      <c r="E873" s="218"/>
      <c r="F873" s="218"/>
      <c r="G873" s="218"/>
      <c r="H873" s="218"/>
    </row>
    <row r="874" s="171" customFormat="1" ht="14.4" customHeight="1">
      <c r="A874" s="218"/>
      <c r="B874" s="218"/>
      <c r="C874" s="218"/>
      <c r="D874" s="218"/>
      <c r="E874" s="218"/>
      <c r="F874" s="218"/>
      <c r="G874" s="218"/>
      <c r="H874" s="218"/>
    </row>
    <row r="875" s="171" customFormat="1" ht="14.4" customHeight="1">
      <c r="A875" s="218"/>
      <c r="B875" s="218"/>
      <c r="C875" s="218"/>
      <c r="D875" s="218"/>
      <c r="E875" s="218"/>
      <c r="F875" s="218"/>
      <c r="G875" s="218"/>
      <c r="H875" s="218"/>
    </row>
    <row r="876" s="171" customFormat="1" ht="14.4" customHeight="1">
      <c r="A876" s="218"/>
      <c r="B876" s="218"/>
      <c r="C876" s="218"/>
      <c r="D876" s="218"/>
      <c r="E876" s="218"/>
      <c r="F876" s="218"/>
      <c r="G876" s="218"/>
      <c r="H876" s="218"/>
    </row>
    <row r="877" s="171" customFormat="1" ht="14.4" customHeight="1">
      <c r="A877" s="218"/>
      <c r="B877" s="218"/>
      <c r="C877" s="218"/>
      <c r="D877" s="218"/>
      <c r="E877" s="218"/>
      <c r="F877" s="218"/>
      <c r="G877" s="218"/>
      <c r="H877" s="218"/>
    </row>
    <row r="878" s="171" customFormat="1" ht="14.4" customHeight="1">
      <c r="A878" s="218"/>
      <c r="B878" s="218"/>
      <c r="C878" s="218"/>
      <c r="D878" s="218"/>
      <c r="E878" s="218"/>
      <c r="F878" s="218"/>
      <c r="G878" s="218"/>
      <c r="H878" s="218"/>
    </row>
    <row r="879" s="171" customFormat="1" ht="14.4" customHeight="1">
      <c r="A879" s="218"/>
      <c r="B879" s="218"/>
      <c r="C879" s="218"/>
      <c r="D879" s="218"/>
      <c r="E879" s="218"/>
      <c r="F879" s="218"/>
      <c r="G879" s="218"/>
      <c r="H879" s="218"/>
    </row>
    <row r="880" s="171" customFormat="1" ht="14.4" customHeight="1">
      <c r="A880" s="218"/>
      <c r="B880" s="218"/>
      <c r="C880" s="218"/>
      <c r="D880" s="218"/>
      <c r="E880" s="218"/>
      <c r="F880" s="218"/>
      <c r="G880" s="218"/>
      <c r="H880" s="218"/>
    </row>
    <row r="881" s="171" customFormat="1" ht="14.4" customHeight="1">
      <c r="A881" s="218"/>
      <c r="B881" s="218"/>
      <c r="C881" s="218"/>
      <c r="D881" s="218"/>
      <c r="E881" s="218"/>
      <c r="F881" s="218"/>
      <c r="G881" s="218"/>
      <c r="H881" s="218"/>
    </row>
    <row r="882" s="171" customFormat="1" ht="14.4" customHeight="1">
      <c r="A882" s="218"/>
      <c r="B882" s="218"/>
      <c r="C882" s="218"/>
      <c r="D882" s="218"/>
      <c r="E882" s="218"/>
      <c r="F882" s="218"/>
      <c r="G882" s="218"/>
      <c r="H882" s="218"/>
    </row>
    <row r="883" s="171" customFormat="1" ht="14.4" customHeight="1">
      <c r="A883" s="218"/>
      <c r="B883" s="218"/>
      <c r="C883" s="218"/>
      <c r="D883" s="218"/>
      <c r="E883" s="218"/>
      <c r="F883" s="218"/>
      <c r="G883" s="218"/>
      <c r="H883" s="218"/>
    </row>
    <row r="884" s="171" customFormat="1" ht="14.4" customHeight="1">
      <c r="A884" s="218"/>
      <c r="B884" s="218"/>
      <c r="C884" s="218"/>
      <c r="D884" s="218"/>
      <c r="E884" s="218"/>
      <c r="F884" s="218"/>
      <c r="G884" s="218"/>
      <c r="H884" s="218"/>
    </row>
    <row r="885" s="171" customFormat="1" ht="14.4" customHeight="1">
      <c r="A885" s="218"/>
      <c r="B885" s="218"/>
      <c r="C885" s="218"/>
      <c r="D885" s="218"/>
      <c r="E885" s="218"/>
      <c r="F885" s="218"/>
      <c r="G885" s="218"/>
      <c r="H885" s="218"/>
    </row>
    <row r="886" s="171" customFormat="1" ht="14.4" customHeight="1">
      <c r="A886" s="218"/>
      <c r="B886" s="218"/>
      <c r="C886" s="218"/>
      <c r="D886" s="218"/>
      <c r="E886" s="218"/>
      <c r="F886" s="218"/>
      <c r="G886" s="218"/>
      <c r="H886" s="218"/>
    </row>
    <row r="887" s="171" customFormat="1" ht="14.4" customHeight="1">
      <c r="A887" s="218"/>
      <c r="B887" s="218"/>
      <c r="C887" s="218"/>
      <c r="D887" s="218"/>
      <c r="E887" s="218"/>
      <c r="F887" s="218"/>
      <c r="G887" s="218"/>
      <c r="H887" s="218"/>
    </row>
    <row r="888" s="171" customFormat="1" ht="14.4" customHeight="1">
      <c r="A888" s="218"/>
      <c r="B888" s="218"/>
      <c r="C888" s="218"/>
      <c r="D888" s="218"/>
      <c r="E888" s="218"/>
      <c r="F888" s="218"/>
      <c r="G888" s="218"/>
      <c r="H888" s="218"/>
    </row>
    <row r="889" s="171" customFormat="1" ht="14.4" customHeight="1">
      <c r="A889" s="218"/>
      <c r="B889" s="218"/>
      <c r="C889" s="218"/>
      <c r="D889" s="218"/>
      <c r="E889" s="218"/>
      <c r="F889" s="218"/>
      <c r="G889" s="218"/>
      <c r="H889" s="218"/>
    </row>
    <row r="890" s="171" customFormat="1" ht="14.4" customHeight="1">
      <c r="A890" s="218"/>
      <c r="B890" s="218"/>
      <c r="C890" s="218"/>
      <c r="D890" s="218"/>
      <c r="E890" s="218"/>
      <c r="F890" s="218"/>
      <c r="G890" s="218"/>
      <c r="H890" s="218"/>
    </row>
    <row r="891" s="171" customFormat="1" ht="14.4" customHeight="1">
      <c r="A891" s="218"/>
      <c r="B891" s="218"/>
      <c r="C891" s="218"/>
      <c r="D891" s="218"/>
      <c r="E891" s="218"/>
      <c r="F891" s="218"/>
      <c r="G891" s="218"/>
      <c r="H891" s="218"/>
    </row>
    <row r="892" s="171" customFormat="1" ht="14.4" customHeight="1">
      <c r="A892" s="218"/>
      <c r="B892" s="218"/>
      <c r="C892" s="218"/>
      <c r="D892" s="218"/>
      <c r="E892" s="218"/>
      <c r="F892" s="218"/>
      <c r="G892" s="218"/>
      <c r="H892" s="218"/>
    </row>
    <row r="893" s="171" customFormat="1" ht="14.4" customHeight="1">
      <c r="A893" s="218"/>
      <c r="B893" s="218"/>
      <c r="C893" s="218"/>
      <c r="D893" s="218"/>
      <c r="E893" s="218"/>
      <c r="F893" s="218"/>
      <c r="G893" s="218"/>
      <c r="H893" s="218"/>
    </row>
    <row r="894" s="171" customFormat="1" ht="14.4" customHeight="1">
      <c r="A894" s="218"/>
      <c r="B894" s="218"/>
      <c r="C894" s="218"/>
      <c r="D894" s="218"/>
      <c r="E894" s="218"/>
      <c r="F894" s="218"/>
      <c r="G894" s="218"/>
      <c r="H894" s="218"/>
    </row>
    <row r="895" s="171" customFormat="1" ht="14.4" customHeight="1">
      <c r="A895" s="218"/>
      <c r="B895" s="218"/>
      <c r="C895" s="218"/>
      <c r="D895" s="218"/>
      <c r="E895" s="218"/>
      <c r="F895" s="218"/>
      <c r="G895" s="218"/>
      <c r="H895" s="218"/>
    </row>
    <row r="896" s="171" customFormat="1" ht="14.4" customHeight="1">
      <c r="A896" s="218"/>
      <c r="B896" s="218"/>
      <c r="C896" s="218"/>
      <c r="D896" s="218"/>
      <c r="E896" s="218"/>
      <c r="F896" s="218"/>
      <c r="G896" s="218"/>
      <c r="H896" s="218"/>
    </row>
    <row r="897" s="171" customFormat="1" ht="14.4" customHeight="1">
      <c r="A897" s="218"/>
      <c r="B897" s="218"/>
      <c r="C897" s="218"/>
      <c r="D897" s="218"/>
      <c r="E897" s="218"/>
      <c r="F897" s="218"/>
      <c r="G897" s="218"/>
      <c r="H897" s="218"/>
    </row>
    <row r="898" s="171" customFormat="1" ht="14.4" customHeight="1">
      <c r="A898" s="218"/>
      <c r="B898" s="218"/>
      <c r="C898" s="218"/>
      <c r="D898" s="218"/>
      <c r="E898" s="218"/>
      <c r="F898" s="218"/>
      <c r="G898" s="218"/>
      <c r="H898" s="218"/>
    </row>
    <row r="899" s="171" customFormat="1" ht="14.4" customHeight="1">
      <c r="A899" s="218"/>
      <c r="B899" s="218"/>
      <c r="C899" s="218"/>
      <c r="D899" s="218"/>
      <c r="E899" s="218"/>
      <c r="F899" s="218"/>
      <c r="G899" s="218"/>
      <c r="H899" s="218"/>
    </row>
    <row r="900" s="171" customFormat="1" ht="14.4" customHeight="1">
      <c r="A900" s="218"/>
      <c r="B900" s="218"/>
      <c r="C900" s="218"/>
      <c r="D900" s="218"/>
      <c r="E900" s="218"/>
      <c r="F900" s="218"/>
      <c r="G900" s="218"/>
      <c r="H900" s="218"/>
    </row>
    <row r="901" s="171" customFormat="1" ht="14.4" customHeight="1">
      <c r="A901" s="218"/>
      <c r="B901" s="218"/>
      <c r="C901" s="218"/>
      <c r="D901" s="218"/>
      <c r="E901" s="218"/>
      <c r="F901" s="218"/>
      <c r="G901" s="218"/>
      <c r="H901" s="218"/>
    </row>
    <row r="902" s="171" customFormat="1" ht="14.4" customHeight="1">
      <c r="A902" s="218"/>
      <c r="B902" s="218"/>
      <c r="C902" s="218"/>
      <c r="D902" s="218"/>
      <c r="E902" s="218"/>
      <c r="F902" s="218"/>
      <c r="G902" s="218"/>
      <c r="H902" s="218"/>
    </row>
    <row r="903" s="171" customFormat="1" ht="14.4" customHeight="1">
      <c r="A903" s="218"/>
      <c r="B903" s="218"/>
      <c r="C903" s="218"/>
      <c r="D903" s="218"/>
      <c r="E903" s="218"/>
      <c r="F903" s="218"/>
      <c r="G903" s="218"/>
      <c r="H903" s="218"/>
    </row>
    <row r="904" s="171" customFormat="1" ht="14.4" customHeight="1">
      <c r="A904" s="218"/>
      <c r="B904" s="218"/>
      <c r="C904" s="218"/>
      <c r="D904" s="218"/>
      <c r="E904" s="218"/>
      <c r="F904" s="218"/>
      <c r="G904" s="218"/>
      <c r="H904" s="218"/>
    </row>
    <row r="905" s="171" customFormat="1" ht="14.4" customHeight="1">
      <c r="A905" s="218"/>
      <c r="B905" s="218"/>
      <c r="C905" s="218"/>
      <c r="D905" s="218"/>
      <c r="E905" s="218"/>
      <c r="F905" s="218"/>
      <c r="G905" s="218"/>
      <c r="H905" s="218"/>
    </row>
    <row r="906" s="171" customFormat="1" ht="14.4" customHeight="1">
      <c r="A906" s="218"/>
      <c r="B906" s="218"/>
      <c r="C906" s="218"/>
      <c r="D906" s="218"/>
      <c r="E906" s="218"/>
      <c r="F906" s="218"/>
      <c r="G906" s="218"/>
      <c r="H906" s="218"/>
    </row>
    <row r="907" s="171" customFormat="1" ht="14.4" customHeight="1">
      <c r="A907" s="218"/>
      <c r="B907" s="218"/>
      <c r="C907" s="218"/>
      <c r="D907" s="218"/>
      <c r="E907" s="218"/>
      <c r="F907" s="218"/>
      <c r="G907" s="218"/>
      <c r="H907" s="218"/>
    </row>
    <row r="908" s="171" customFormat="1" ht="14.4" customHeight="1">
      <c r="A908" s="218"/>
      <c r="B908" s="218"/>
      <c r="C908" s="218"/>
      <c r="D908" s="218"/>
      <c r="E908" s="218"/>
      <c r="F908" s="218"/>
      <c r="G908" s="218"/>
      <c r="H908" s="218"/>
    </row>
    <row r="909" s="171" customFormat="1" ht="14.4" customHeight="1">
      <c r="A909" s="218"/>
      <c r="B909" s="218"/>
      <c r="C909" s="218"/>
      <c r="D909" s="218"/>
      <c r="E909" s="218"/>
      <c r="F909" s="218"/>
      <c r="G909" s="218"/>
      <c r="H909" s="218"/>
    </row>
    <row r="910" s="171" customFormat="1" ht="14.4" customHeight="1">
      <c r="A910" s="218"/>
      <c r="B910" s="218"/>
      <c r="C910" s="218"/>
      <c r="D910" s="218"/>
      <c r="E910" s="218"/>
      <c r="F910" s="218"/>
      <c r="G910" s="218"/>
      <c r="H910" s="218"/>
    </row>
    <row r="911" s="171" customFormat="1" ht="14.4" customHeight="1">
      <c r="A911" s="218"/>
      <c r="B911" s="218"/>
      <c r="C911" s="218"/>
      <c r="D911" s="218"/>
      <c r="E911" s="218"/>
      <c r="F911" s="218"/>
      <c r="G911" s="218"/>
      <c r="H911" s="218"/>
    </row>
    <row r="912" s="171" customFormat="1" ht="14.4" customHeight="1">
      <c r="A912" s="218"/>
      <c r="B912" s="218"/>
      <c r="C912" s="218"/>
      <c r="D912" s="218"/>
      <c r="E912" s="218"/>
      <c r="F912" s="218"/>
      <c r="G912" s="218"/>
      <c r="H912" s="218"/>
    </row>
    <row r="913" s="171" customFormat="1" ht="14.4" customHeight="1">
      <c r="A913" s="218"/>
      <c r="B913" s="218"/>
      <c r="C913" s="218"/>
      <c r="D913" s="218"/>
      <c r="E913" s="218"/>
      <c r="F913" s="218"/>
      <c r="G913" s="218"/>
      <c r="H913" s="218"/>
    </row>
    <row r="914" s="171" customFormat="1" ht="14.4" customHeight="1">
      <c r="A914" s="218"/>
      <c r="B914" s="218"/>
      <c r="C914" s="218"/>
      <c r="D914" s="218"/>
      <c r="E914" s="218"/>
      <c r="F914" s="218"/>
      <c r="G914" s="218"/>
      <c r="H914" s="218"/>
    </row>
    <row r="915" s="171" customFormat="1" ht="14.4" customHeight="1">
      <c r="A915" s="218"/>
      <c r="B915" s="218"/>
      <c r="C915" s="218"/>
      <c r="D915" s="218"/>
      <c r="E915" s="218"/>
      <c r="F915" s="218"/>
      <c r="G915" s="218"/>
      <c r="H915" s="218"/>
    </row>
    <row r="916" s="171" customFormat="1" ht="14.4" customHeight="1">
      <c r="A916" s="218"/>
      <c r="B916" s="218"/>
      <c r="C916" s="218"/>
      <c r="D916" s="218"/>
      <c r="E916" s="218"/>
      <c r="F916" s="218"/>
      <c r="G916" s="218"/>
      <c r="H916" s="218"/>
    </row>
    <row r="917" s="171" customFormat="1" ht="14.4" customHeight="1">
      <c r="A917" s="218"/>
      <c r="B917" s="218"/>
      <c r="C917" s="218"/>
      <c r="D917" s="218"/>
      <c r="E917" s="218"/>
      <c r="F917" s="218"/>
      <c r="G917" s="218"/>
      <c r="H917" s="218"/>
    </row>
    <row r="918" s="171" customFormat="1" ht="14.4" customHeight="1">
      <c r="A918" s="218"/>
      <c r="B918" s="218"/>
      <c r="C918" s="218"/>
      <c r="D918" s="218"/>
      <c r="E918" s="218"/>
      <c r="F918" s="218"/>
      <c r="G918" s="218"/>
      <c r="H918" s="218"/>
    </row>
    <row r="919" s="171" customFormat="1" ht="14.4" customHeight="1">
      <c r="A919" s="218"/>
      <c r="B919" s="218"/>
      <c r="C919" s="218"/>
      <c r="D919" s="218"/>
      <c r="E919" s="218"/>
      <c r="F919" s="218"/>
      <c r="G919" s="218"/>
      <c r="H919" s="218"/>
    </row>
    <row r="920" s="171" customFormat="1" ht="14.4" customHeight="1">
      <c r="A920" s="218"/>
      <c r="B920" s="218"/>
      <c r="C920" s="218"/>
      <c r="D920" s="218"/>
      <c r="E920" s="218"/>
      <c r="F920" s="218"/>
      <c r="G920" s="218"/>
      <c r="H920" s="218"/>
    </row>
    <row r="921" s="171" customFormat="1" ht="14.4" customHeight="1">
      <c r="A921" s="218"/>
      <c r="B921" s="218"/>
      <c r="C921" s="218"/>
      <c r="D921" s="218"/>
      <c r="E921" s="218"/>
      <c r="F921" s="218"/>
      <c r="G921" s="218"/>
      <c r="H921" s="218"/>
    </row>
    <row r="922" s="171" customFormat="1" ht="14.4" customHeight="1">
      <c r="A922" s="218"/>
      <c r="B922" s="218"/>
      <c r="C922" s="218"/>
      <c r="D922" s="218"/>
      <c r="E922" s="218"/>
      <c r="F922" s="218"/>
      <c r="G922" s="218"/>
      <c r="H922" s="218"/>
    </row>
    <row r="923" s="171" customFormat="1" ht="14.4" customHeight="1">
      <c r="A923" s="218"/>
      <c r="B923" s="218"/>
      <c r="C923" s="218"/>
      <c r="D923" s="218"/>
      <c r="E923" s="218"/>
      <c r="F923" s="218"/>
      <c r="G923" s="218"/>
      <c r="H923" s="218"/>
    </row>
    <row r="924" s="171" customFormat="1" ht="14.4" customHeight="1">
      <c r="A924" s="218"/>
      <c r="B924" s="218"/>
      <c r="C924" s="218"/>
      <c r="D924" s="218"/>
      <c r="E924" s="218"/>
      <c r="F924" s="218"/>
      <c r="G924" s="218"/>
      <c r="H924" s="218"/>
    </row>
    <row r="925" s="171" customFormat="1" ht="14.4" customHeight="1">
      <c r="A925" s="218"/>
      <c r="B925" s="218"/>
      <c r="C925" s="218"/>
      <c r="D925" s="218"/>
      <c r="E925" s="218"/>
      <c r="F925" s="218"/>
      <c r="G925" s="218"/>
      <c r="H925" s="218"/>
    </row>
    <row r="926" s="171" customFormat="1" ht="14.4" customHeight="1">
      <c r="A926" s="218"/>
      <c r="B926" s="218"/>
      <c r="C926" s="218"/>
      <c r="D926" s="218"/>
      <c r="E926" s="218"/>
      <c r="F926" s="218"/>
      <c r="G926" s="218"/>
      <c r="H926" s="218"/>
    </row>
    <row r="927" s="171" customFormat="1" ht="14.4" customHeight="1">
      <c r="A927" s="218"/>
      <c r="B927" s="218"/>
      <c r="C927" s="218"/>
      <c r="D927" s="218"/>
      <c r="E927" s="218"/>
      <c r="F927" s="218"/>
      <c r="G927" s="218"/>
      <c r="H927" s="218"/>
    </row>
    <row r="928" s="171" customFormat="1" ht="14.4" customHeight="1">
      <c r="A928" s="218"/>
      <c r="B928" s="218"/>
      <c r="C928" s="218"/>
      <c r="D928" s="218"/>
      <c r="E928" s="218"/>
      <c r="F928" s="218"/>
      <c r="G928" s="218"/>
      <c r="H928" s="218"/>
    </row>
    <row r="929" s="171" customFormat="1" ht="14.4" customHeight="1">
      <c r="A929" s="218"/>
      <c r="B929" s="218"/>
      <c r="C929" s="218"/>
      <c r="D929" s="218"/>
      <c r="E929" s="218"/>
      <c r="F929" s="218"/>
      <c r="G929" s="218"/>
      <c r="H929" s="218"/>
    </row>
    <row r="930" s="171" customFormat="1" ht="14.4" customHeight="1">
      <c r="A930" s="218"/>
      <c r="B930" s="218"/>
      <c r="C930" s="218"/>
      <c r="D930" s="218"/>
      <c r="E930" s="218"/>
      <c r="F930" s="218"/>
      <c r="G930" s="218"/>
      <c r="H930" s="218"/>
    </row>
    <row r="931" s="171" customFormat="1" ht="14.4" customHeight="1">
      <c r="A931" s="218"/>
      <c r="B931" s="218"/>
      <c r="C931" s="218"/>
      <c r="D931" s="218"/>
      <c r="E931" s="218"/>
      <c r="F931" s="218"/>
      <c r="G931" s="218"/>
      <c r="H931" s="218"/>
    </row>
    <row r="932" s="171" customFormat="1" ht="14.4" customHeight="1">
      <c r="A932" s="218"/>
      <c r="B932" s="218"/>
      <c r="C932" s="218"/>
      <c r="D932" s="218"/>
      <c r="E932" s="218"/>
      <c r="F932" s="218"/>
      <c r="G932" s="218"/>
      <c r="H932" s="218"/>
    </row>
    <row r="933" s="171" customFormat="1" ht="14.4" customHeight="1">
      <c r="A933" s="218"/>
      <c r="B933" s="218"/>
      <c r="C933" s="218"/>
      <c r="D933" s="218"/>
      <c r="E933" s="218"/>
      <c r="F933" s="218"/>
      <c r="G933" s="218"/>
      <c r="H933" s="218"/>
    </row>
    <row r="934" s="171" customFormat="1" ht="14.4" customHeight="1">
      <c r="A934" s="218"/>
      <c r="B934" s="218"/>
      <c r="C934" s="218"/>
      <c r="D934" s="218"/>
      <c r="E934" s="218"/>
      <c r="F934" s="218"/>
      <c r="G934" s="218"/>
      <c r="H934" s="218"/>
    </row>
    <row r="935" s="171" customFormat="1" ht="14.4" customHeight="1">
      <c r="A935" s="218"/>
      <c r="B935" s="218"/>
      <c r="C935" s="218"/>
      <c r="D935" s="218"/>
      <c r="E935" s="218"/>
      <c r="F935" s="218"/>
      <c r="G935" s="218"/>
      <c r="H935" s="218"/>
    </row>
    <row r="936" s="171" customFormat="1" ht="14.4" customHeight="1">
      <c r="A936" s="218"/>
      <c r="B936" s="218"/>
      <c r="C936" s="218"/>
      <c r="D936" s="218"/>
      <c r="E936" s="218"/>
      <c r="F936" s="218"/>
      <c r="G936" s="218"/>
      <c r="H936" s="218"/>
    </row>
    <row r="937" s="171" customFormat="1" ht="14.4" customHeight="1">
      <c r="A937" s="218"/>
      <c r="B937" s="218"/>
      <c r="C937" s="218"/>
      <c r="D937" s="218"/>
      <c r="E937" s="218"/>
      <c r="F937" s="218"/>
      <c r="G937" s="218"/>
      <c r="H937" s="218"/>
    </row>
    <row r="938" s="171" customFormat="1" ht="14.4" customHeight="1">
      <c r="A938" s="218"/>
      <c r="B938" s="218"/>
      <c r="C938" s="218"/>
      <c r="D938" s="218"/>
      <c r="E938" s="218"/>
      <c r="F938" s="218"/>
      <c r="G938" s="218"/>
      <c r="H938" s="218"/>
    </row>
    <row r="939" s="171" customFormat="1" ht="14.4" customHeight="1">
      <c r="A939" s="218"/>
      <c r="B939" s="218"/>
      <c r="C939" s="218"/>
      <c r="D939" s="218"/>
      <c r="E939" s="218"/>
      <c r="F939" s="218"/>
      <c r="G939" s="218"/>
      <c r="H939" s="218"/>
    </row>
    <row r="940" s="171" customFormat="1" ht="14.4" customHeight="1">
      <c r="A940" s="218"/>
      <c r="B940" s="218"/>
      <c r="C940" s="218"/>
      <c r="D940" s="218"/>
      <c r="E940" s="218"/>
      <c r="F940" s="218"/>
      <c r="G940" s="218"/>
      <c r="H940" s="218"/>
    </row>
    <row r="941" s="171" customFormat="1" ht="14.4" customHeight="1">
      <c r="A941" s="218"/>
      <c r="B941" s="218"/>
      <c r="C941" s="218"/>
      <c r="D941" s="218"/>
      <c r="E941" s="218"/>
      <c r="F941" s="218"/>
      <c r="G941" s="218"/>
      <c r="H941" s="218"/>
    </row>
    <row r="942" s="171" customFormat="1" ht="14.4" customHeight="1">
      <c r="A942" s="218"/>
      <c r="B942" s="218"/>
      <c r="C942" s="218"/>
      <c r="D942" s="218"/>
      <c r="E942" s="218"/>
      <c r="F942" s="218"/>
      <c r="G942" s="218"/>
      <c r="H942" s="218"/>
    </row>
    <row r="943" s="171" customFormat="1" ht="14.4" customHeight="1">
      <c r="A943" s="218"/>
      <c r="B943" s="218"/>
      <c r="C943" s="218"/>
      <c r="D943" s="218"/>
      <c r="E943" s="218"/>
      <c r="F943" s="218"/>
      <c r="G943" s="218"/>
      <c r="H943" s="218"/>
    </row>
    <row r="944" s="171" customFormat="1" ht="14.4" customHeight="1">
      <c r="A944" s="218"/>
      <c r="B944" s="218"/>
      <c r="C944" s="218"/>
      <c r="D944" s="218"/>
      <c r="E944" s="218"/>
      <c r="F944" s="218"/>
      <c r="G944" s="218"/>
      <c r="H944" s="218"/>
    </row>
    <row r="945" s="171" customFormat="1" ht="14.4" customHeight="1">
      <c r="A945" s="218"/>
      <c r="B945" s="218"/>
      <c r="C945" s="218"/>
      <c r="D945" s="218"/>
      <c r="E945" s="218"/>
      <c r="F945" s="218"/>
      <c r="G945" s="218"/>
      <c r="H945" s="218"/>
    </row>
    <row r="946" s="171" customFormat="1" ht="14.4" customHeight="1">
      <c r="A946" s="218"/>
      <c r="B946" s="218"/>
      <c r="C946" s="218"/>
      <c r="D946" s="218"/>
      <c r="E946" s="218"/>
      <c r="F946" s="218"/>
      <c r="G946" s="218"/>
      <c r="H946" s="218"/>
    </row>
    <row r="947" s="171" customFormat="1" ht="14.4" customHeight="1">
      <c r="A947" s="218"/>
      <c r="B947" s="218"/>
      <c r="C947" s="218"/>
      <c r="D947" s="218"/>
      <c r="E947" s="218"/>
      <c r="F947" s="218"/>
      <c r="G947" s="218"/>
      <c r="H947" s="218"/>
    </row>
    <row r="948" s="171" customFormat="1" ht="14.4" customHeight="1">
      <c r="A948" s="218"/>
      <c r="B948" s="218"/>
      <c r="C948" s="218"/>
      <c r="D948" s="218"/>
      <c r="E948" s="218"/>
      <c r="F948" s="218"/>
      <c r="G948" s="218"/>
      <c r="H948" s="218"/>
    </row>
    <row r="949" s="171" customFormat="1" ht="14.4" customHeight="1">
      <c r="A949" s="218"/>
      <c r="B949" s="218"/>
      <c r="C949" s="218"/>
      <c r="D949" s="218"/>
      <c r="E949" s="218"/>
      <c r="F949" s="218"/>
      <c r="G949" s="218"/>
      <c r="H949" s="218"/>
    </row>
    <row r="950" s="171" customFormat="1" ht="14.4" customHeight="1">
      <c r="A950" s="218"/>
      <c r="B950" s="218"/>
      <c r="C950" s="218"/>
      <c r="D950" s="218"/>
      <c r="E950" s="218"/>
      <c r="F950" s="218"/>
      <c r="G950" s="218"/>
      <c r="H950" s="218"/>
    </row>
    <row r="951" s="171" customFormat="1" ht="14.4" customHeight="1">
      <c r="A951" s="218"/>
      <c r="B951" s="218"/>
      <c r="C951" s="218"/>
      <c r="D951" s="218"/>
      <c r="E951" s="218"/>
      <c r="F951" s="218"/>
      <c r="G951" s="218"/>
      <c r="H951" s="218"/>
    </row>
    <row r="952" s="171" customFormat="1" ht="14.4" customHeight="1">
      <c r="A952" s="218"/>
      <c r="B952" s="218"/>
      <c r="C952" s="218"/>
      <c r="D952" s="218"/>
      <c r="E952" s="218"/>
      <c r="F952" s="218"/>
      <c r="G952" s="218"/>
      <c r="H952" s="218"/>
    </row>
    <row r="953" s="171" customFormat="1" ht="14.4" customHeight="1">
      <c r="A953" s="218"/>
      <c r="B953" s="218"/>
      <c r="C953" s="218"/>
      <c r="D953" s="218"/>
      <c r="E953" s="218"/>
      <c r="F953" s="218"/>
      <c r="G953" s="218"/>
      <c r="H953" s="218"/>
    </row>
    <row r="954" s="171" customFormat="1" ht="14.4" customHeight="1">
      <c r="A954" s="218"/>
      <c r="B954" s="218"/>
      <c r="C954" s="218"/>
      <c r="D954" s="218"/>
      <c r="E954" s="218"/>
      <c r="F954" s="218"/>
      <c r="G954" s="218"/>
      <c r="H954" s="218"/>
    </row>
    <row r="955" s="171" customFormat="1" ht="14.4" customHeight="1">
      <c r="A955" s="218"/>
      <c r="B955" s="218"/>
      <c r="C955" s="218"/>
      <c r="D955" s="218"/>
      <c r="E955" s="218"/>
      <c r="F955" s="218"/>
      <c r="G955" s="218"/>
      <c r="H955" s="218"/>
    </row>
    <row r="956" s="171" customFormat="1" ht="14.4" customHeight="1">
      <c r="A956" s="218"/>
      <c r="B956" s="218"/>
      <c r="C956" s="218"/>
      <c r="D956" s="218"/>
      <c r="E956" s="218"/>
      <c r="F956" s="218"/>
      <c r="G956" s="218"/>
      <c r="H956" s="218"/>
    </row>
    <row r="957" s="171" customFormat="1" ht="14.4" customHeight="1">
      <c r="A957" s="218"/>
      <c r="B957" s="218"/>
      <c r="C957" s="218"/>
      <c r="D957" s="218"/>
      <c r="E957" s="218"/>
      <c r="F957" s="218"/>
      <c r="G957" s="218"/>
      <c r="H957" s="218"/>
    </row>
    <row r="958" s="171" customFormat="1" ht="14.4" customHeight="1">
      <c r="A958" s="218"/>
      <c r="B958" s="218"/>
      <c r="C958" s="218"/>
      <c r="D958" s="218"/>
      <c r="E958" s="218"/>
      <c r="F958" s="218"/>
      <c r="G958" s="218"/>
      <c r="H958" s="218"/>
    </row>
    <row r="959" s="171" customFormat="1" ht="14.4" customHeight="1">
      <c r="A959" s="218"/>
      <c r="B959" s="218"/>
      <c r="C959" s="218"/>
      <c r="D959" s="218"/>
      <c r="E959" s="218"/>
      <c r="F959" s="218"/>
      <c r="G959" s="218"/>
      <c r="H959" s="218"/>
    </row>
    <row r="960" s="171" customFormat="1" ht="14.4" customHeight="1">
      <c r="A960" s="218"/>
      <c r="B960" s="218"/>
      <c r="C960" s="218"/>
      <c r="D960" s="218"/>
      <c r="E960" s="218"/>
      <c r="F960" s="218"/>
      <c r="G960" s="218"/>
      <c r="H960" s="218"/>
    </row>
    <row r="961" s="171" customFormat="1" ht="14.4" customHeight="1">
      <c r="A961" s="218"/>
      <c r="B961" s="218"/>
      <c r="C961" s="218"/>
      <c r="D961" s="218"/>
      <c r="E961" s="218"/>
      <c r="F961" s="218"/>
      <c r="G961" s="218"/>
      <c r="H961" s="218"/>
    </row>
    <row r="962" s="171" customFormat="1" ht="14.4" customHeight="1">
      <c r="A962" s="218"/>
      <c r="B962" s="218"/>
      <c r="C962" s="218"/>
      <c r="D962" s="218"/>
      <c r="E962" s="218"/>
      <c r="F962" s="218"/>
      <c r="G962" s="218"/>
      <c r="H962" s="218"/>
    </row>
    <row r="963" s="171" customFormat="1" ht="14.4" customHeight="1">
      <c r="A963" s="218"/>
      <c r="B963" s="218"/>
      <c r="C963" s="218"/>
      <c r="D963" s="218"/>
      <c r="E963" s="218"/>
      <c r="F963" s="218"/>
      <c r="G963" s="218"/>
      <c r="H963" s="218"/>
    </row>
    <row r="964" s="171" customFormat="1" ht="14.4" customHeight="1">
      <c r="A964" s="218"/>
      <c r="B964" s="218"/>
      <c r="C964" s="218"/>
      <c r="D964" s="218"/>
      <c r="E964" s="218"/>
      <c r="F964" s="218"/>
      <c r="G964" s="218"/>
      <c r="H964" s="218"/>
    </row>
    <row r="965" s="171" customFormat="1" ht="14.4" customHeight="1">
      <c r="A965" s="218"/>
      <c r="B965" s="218"/>
      <c r="C965" s="218"/>
      <c r="D965" s="218"/>
      <c r="E965" s="218"/>
      <c r="F965" s="218"/>
      <c r="G965" s="218"/>
      <c r="H965" s="218"/>
    </row>
    <row r="966" s="171" customFormat="1" ht="14.4" customHeight="1">
      <c r="A966" s="218"/>
      <c r="B966" s="218"/>
      <c r="C966" s="218"/>
      <c r="D966" s="218"/>
      <c r="E966" s="218"/>
      <c r="F966" s="218"/>
      <c r="G966" s="218"/>
      <c r="H966" s="218"/>
    </row>
    <row r="967" s="171" customFormat="1" ht="14.4" customHeight="1">
      <c r="A967" s="218"/>
      <c r="B967" s="218"/>
      <c r="C967" s="218"/>
      <c r="D967" s="218"/>
      <c r="E967" s="218"/>
      <c r="F967" s="218"/>
      <c r="G967" s="218"/>
      <c r="H967" s="218"/>
    </row>
    <row r="968" s="171" customFormat="1" ht="14.4" customHeight="1">
      <c r="A968" s="218"/>
      <c r="B968" s="218"/>
      <c r="C968" s="218"/>
      <c r="D968" s="218"/>
      <c r="E968" s="218"/>
      <c r="F968" s="218"/>
      <c r="G968" s="218"/>
      <c r="H968" s="218"/>
    </row>
    <row r="969" s="171" customFormat="1" ht="14.4" customHeight="1">
      <c r="A969" s="218"/>
      <c r="B969" s="218"/>
      <c r="C969" s="218"/>
      <c r="D969" s="218"/>
      <c r="E969" s="218"/>
      <c r="F969" s="218"/>
      <c r="G969" s="218"/>
      <c r="H969" s="218"/>
    </row>
    <row r="970" s="171" customFormat="1" ht="14.4" customHeight="1">
      <c r="A970" s="218"/>
      <c r="B970" s="218"/>
      <c r="C970" s="218"/>
      <c r="D970" s="218"/>
      <c r="E970" s="218"/>
      <c r="F970" s="218"/>
      <c r="G970" s="218"/>
      <c r="H970" s="218"/>
    </row>
    <row r="971" s="171" customFormat="1" ht="14.4" customHeight="1">
      <c r="A971" s="218"/>
      <c r="B971" s="218"/>
      <c r="C971" s="218"/>
      <c r="D971" s="218"/>
      <c r="E971" s="218"/>
      <c r="F971" s="218"/>
      <c r="G971" s="218"/>
      <c r="H971" s="218"/>
    </row>
    <row r="972" s="171" customFormat="1" ht="14.4" customHeight="1">
      <c r="A972" s="218"/>
      <c r="B972" s="218"/>
      <c r="C972" s="218"/>
      <c r="D972" s="218"/>
      <c r="E972" s="218"/>
      <c r="F972" s="218"/>
      <c r="G972" s="218"/>
      <c r="H972" s="218"/>
    </row>
    <row r="973" s="171" customFormat="1" ht="14.4" customHeight="1">
      <c r="A973" s="218"/>
      <c r="B973" s="218"/>
      <c r="C973" s="218"/>
      <c r="D973" s="218"/>
      <c r="E973" s="218"/>
      <c r="F973" s="218"/>
      <c r="G973" s="218"/>
      <c r="H973" s="218"/>
    </row>
    <row r="974" s="171" customFormat="1" ht="14.4" customHeight="1">
      <c r="A974" s="218"/>
      <c r="B974" s="218"/>
      <c r="C974" s="218"/>
      <c r="D974" s="218"/>
      <c r="E974" s="218"/>
      <c r="F974" s="218"/>
      <c r="G974" s="218"/>
      <c r="H974" s="218"/>
    </row>
    <row r="975" s="171" customFormat="1" ht="14.4" customHeight="1">
      <c r="A975" s="218"/>
      <c r="B975" s="218"/>
      <c r="C975" s="218"/>
      <c r="D975" s="218"/>
      <c r="E975" s="218"/>
      <c r="F975" s="218"/>
      <c r="G975" s="218"/>
      <c r="H975" s="218"/>
    </row>
    <row r="976" s="171" customFormat="1" ht="14.4" customHeight="1">
      <c r="A976" s="218"/>
      <c r="B976" s="218"/>
      <c r="C976" s="218"/>
      <c r="D976" s="218"/>
      <c r="E976" s="218"/>
      <c r="F976" s="218"/>
      <c r="G976" s="218"/>
      <c r="H976" s="218"/>
    </row>
    <row r="977" s="171" customFormat="1" ht="14.4" customHeight="1">
      <c r="A977" s="218"/>
      <c r="B977" s="218"/>
      <c r="C977" s="218"/>
      <c r="D977" s="218"/>
      <c r="E977" s="218"/>
      <c r="F977" s="218"/>
      <c r="G977" s="218"/>
      <c r="H977" s="218"/>
    </row>
    <row r="978" s="171" customFormat="1" ht="14.4" customHeight="1">
      <c r="A978" s="218"/>
      <c r="B978" s="218"/>
      <c r="C978" s="218"/>
      <c r="D978" s="218"/>
      <c r="E978" s="218"/>
      <c r="F978" s="218"/>
      <c r="G978" s="218"/>
      <c r="H978" s="218"/>
    </row>
    <row r="979" s="171" customFormat="1" ht="14.4" customHeight="1">
      <c r="A979" s="218"/>
      <c r="B979" s="218"/>
      <c r="C979" s="218"/>
      <c r="D979" s="218"/>
      <c r="E979" s="218"/>
      <c r="F979" s="218"/>
      <c r="G979" s="218"/>
      <c r="H979" s="218"/>
    </row>
  </sheetData>
  <pageMargins left="0.25" right="0.25" top="0.75" bottom="0.75" header="0.3" footer="0.3"/>
  <pageSetup firstPageNumber="1" fitToHeight="1" fitToWidth="1" scale="55" useFirstPageNumber="0" orientation="landscape" pageOrder="downThenOver"/>
  <headerFooter>
    <oddHeader>&amp;C&amp;"Arial,Bold"&amp;12&amp;K00000011/4/19</oddHead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AJ84"/>
  <sheetViews>
    <sheetView workbookViewId="0" showGridLines="0" defaultGridColor="1"/>
  </sheetViews>
  <sheetFormatPr defaultColWidth="7.16667" defaultRowHeight="13.2" customHeight="1" outlineLevelRow="0" outlineLevelCol="0"/>
  <cols>
    <col min="1" max="1" width="11.5" style="6" customWidth="1"/>
    <col min="2" max="2" width="6.35156" style="6" customWidth="1"/>
    <col min="3" max="3" width="16.6719" style="6" customWidth="1"/>
    <col min="4" max="4" width="8" style="6" customWidth="1"/>
    <col min="5" max="5" width="12" style="6" customWidth="1"/>
    <col min="6" max="6" width="7.17188" style="6" customWidth="1"/>
    <col min="7" max="7" width="5.5" style="6" customWidth="1"/>
    <col min="8" max="8" width="7.17188" style="6" customWidth="1"/>
    <col min="9" max="10" width="12" style="6" customWidth="1"/>
    <col min="11" max="13" width="6.35156" style="6" customWidth="1"/>
    <col min="14" max="14" width="12.1719" style="6" customWidth="1"/>
    <col min="15" max="16" width="12.8516" style="6" customWidth="1"/>
    <col min="17" max="17" width="13.5" style="6" customWidth="1"/>
    <col min="18" max="18" width="12.5" style="6" customWidth="1"/>
    <col min="19" max="19" width="11.6719" style="6" customWidth="1"/>
    <col min="20" max="20" width="12.6719" style="6" customWidth="1"/>
    <col min="21" max="21" width="12.5" style="6" customWidth="1"/>
    <col min="22" max="22" width="1.85156" style="6" customWidth="1"/>
    <col min="23" max="23" width="12.8516" style="6" customWidth="1"/>
    <col min="24" max="24" width="12.5" style="6" customWidth="1"/>
    <col min="25" max="25" width="3" style="6" customWidth="1"/>
    <col min="26" max="32" width="7.17188" style="6" customWidth="1"/>
    <col min="33" max="33" width="35.6719" style="6" customWidth="1"/>
    <col min="34" max="34" width="39.5" style="6" customWidth="1"/>
    <col min="35" max="35" width="42" style="6" customWidth="1"/>
    <col min="36" max="36" width="37.8516" style="6" customWidth="1"/>
    <col min="37" max="256" width="7.17188" style="6"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3068</v>
      </c>
      <c r="B4" t="s" s="50">
        <f>VLOOKUP(A4,'Membership-Insurance Progress R'!B$8:C$719,2,FALSE)</f>
        <v>34</v>
      </c>
      <c r="C4" t="s" s="51">
        <f>VLOOKUP(A4,'Membership-Insurance Progress R'!B$8:D$65,3,FALSE)</f>
        <v>35</v>
      </c>
      <c r="D4" s="52">
        <f>VLOOKUP(A4,'Membership-Insurance Progress R'!B$8:U$65,4,FALSE)</f>
        <v>115</v>
      </c>
      <c r="E4" s="53">
        <f>VLOOKUP(A4,'Membership-Insurance Progress R'!B$8:U$65,5,FALSE)</f>
        <v>7</v>
      </c>
      <c r="F4" s="53">
        <f>VLOOKUP($A4,'Membership-Insurance Progress R'!$B$8:$U$65,9,FALSE)</f>
        <v>2</v>
      </c>
      <c r="G4" s="53">
        <f>VLOOKUP($A4,'Membership-Insurance Progress R'!$B$8:$U$65,10,FALSE)</f>
        <v>0</v>
      </c>
      <c r="H4" s="53">
        <f>VLOOKUP($A4,'Membership-Insurance Progress R'!$B$8:$U$65,11,FALSE)</f>
        <v>2</v>
      </c>
      <c r="I4" s="54">
        <f>IF(E4,$H4/$E4,0)</f>
        <v>0.285714285714286</v>
      </c>
      <c r="J4" s="55">
        <f>VLOOKUP(A4,'Membership-Insurance Progress R'!B$8:U$65,13,FALSE)</f>
        <v>3</v>
      </c>
      <c r="K4" s="55">
        <f>VLOOKUP($A4,'Membership-Insurance Progress R'!$B$8:$U$65,17,FALSE)</f>
        <v>3</v>
      </c>
      <c r="L4" s="55">
        <f>VLOOKUP($A4,'Membership-Insurance Progress R'!$B$8:$U$65,18,FALSE)</f>
        <v>0</v>
      </c>
      <c r="M4" s="55">
        <f>VLOOKUP($A4,'Membership-Insurance Progress R'!$B$8:$U$65,19,FALSE)</f>
        <v>3</v>
      </c>
      <c r="N4" s="54">
        <f>IF(J4,$M4/$J4,0)</f>
        <v>1</v>
      </c>
      <c r="O4" t="s" s="56">
        <f>IF(ISERROR(VLOOKUP(A4,'365'!A$1:A$900,1,FALSE)),"x",VLOOKUP(A4,'365'!A$1:A$900,"x",FALSE))</f>
        <v>36</v>
      </c>
      <c r="P4" s="57">
        <f>IF(ISERROR(VLOOKUP(A4,'1728'!A$1:A$900,1,FALSE)),"x",VLOOKUP(A4,'1728'!A$1:A$900,"x",FALSE))</f>
      </c>
      <c r="Q4" s="58">
        <f>IF(ISERROR(VLOOKUP(A4,'SP7'!A$1:A$897,1,FALSE)),"x",VLOOKUP(A4,'SP7'!A$1:A$897,"x",FALSE))</f>
      </c>
      <c r="R4" t="s" s="59">
        <v>37</v>
      </c>
      <c r="S4" t="s" s="59">
        <v>38</v>
      </c>
      <c r="T4" t="s" s="59">
        <v>38</v>
      </c>
      <c r="U4" t="s" s="59">
        <v>39</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49">
        <v>5747</v>
      </c>
      <c r="B5" t="s" s="50">
        <f>VLOOKUP(A5,'Membership-Insurance Progress R'!B$8:C$719,2,FALSE)</f>
        <v>34</v>
      </c>
      <c r="C5" t="s" s="51">
        <f>VLOOKUP(A5,'Membership-Insurance Progress R'!B$8:D$65,3,FALSE)</f>
        <v>40</v>
      </c>
      <c r="D5" s="52">
        <f>VLOOKUP(A5,'Membership-Insurance Progress R'!B$8:U$65,4,FALSE)</f>
        <v>218</v>
      </c>
      <c r="E5" s="53">
        <f>VLOOKUP(A5,'Membership-Insurance Progress R'!B$8:U$65,5,FALSE)</f>
        <v>14</v>
      </c>
      <c r="F5" s="53">
        <f>VLOOKUP($A5,'Membership-Insurance Progress R'!$B$8:$U$65,9,FALSE)</f>
        <v>2</v>
      </c>
      <c r="G5" s="53">
        <f>VLOOKUP($A5,'Membership-Insurance Progress R'!$B$8:$U$65,10,FALSE)</f>
        <v>0</v>
      </c>
      <c r="H5" s="53">
        <f>VLOOKUP($A5,'Membership-Insurance Progress R'!$B$8:$U$65,11,FALSE)</f>
        <v>2</v>
      </c>
      <c r="I5" s="54">
        <f>IF(E5,$H5/$E5,0)</f>
        <v>0.142857142857143</v>
      </c>
      <c r="J5" s="55">
        <f>VLOOKUP(A5,'Membership-Insurance Progress R'!B$8:U$65,13,FALSE)</f>
        <v>5</v>
      </c>
      <c r="K5" s="55">
        <f>VLOOKUP($A5,'Membership-Insurance Progress R'!$B$8:$U$65,17,FALSE)</f>
        <v>1</v>
      </c>
      <c r="L5" s="55">
        <f>VLOOKUP($A5,'Membership-Insurance Progress R'!$B$8:$U$65,18,FALSE)</f>
        <v>0</v>
      </c>
      <c r="M5" s="55">
        <f>VLOOKUP($A5,'Membership-Insurance Progress R'!$B$8:$U$65,19,FALSE)</f>
        <v>1</v>
      </c>
      <c r="N5" s="54">
        <f>IF(J5,$M5/$J5,0)</f>
        <v>0.2</v>
      </c>
      <c r="O5" t="s" s="56">
        <f>IF(ISERROR(VLOOKUP(A5,'365'!A$1:A$900,1,FALSE)),"x",VLOOKUP(A5,'365'!A$1:A$900,"x",FALSE))</f>
        <v>36</v>
      </c>
      <c r="P5" s="57">
        <f>IF(ISERROR(VLOOKUP(A5,'1728'!A$1:A$900,1,FALSE)),"x",VLOOKUP(A5,'1728'!A$1:A$900,"x",FALSE))</f>
      </c>
      <c r="Q5" s="58">
        <f>IF(ISERROR(VLOOKUP(A5,'SP7'!A$1:A$897,1,FALSE)),"x",VLOOKUP(A5,'SP7'!A$1:A$897,"x",FALSE))</f>
      </c>
      <c r="R5" t="s" s="59">
        <v>39</v>
      </c>
      <c r="S5" t="s" s="59">
        <v>39</v>
      </c>
      <c r="T5" t="s" s="59">
        <v>39</v>
      </c>
      <c r="U5" t="s" s="59">
        <v>39</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8442</v>
      </c>
      <c r="B6" t="s" s="50">
        <f>VLOOKUP(A6,'Membership-Insurance Progress R'!B$8:C$719,2,FALSE)</f>
        <v>34</v>
      </c>
      <c r="C6" t="s" s="51">
        <f>VLOOKUP(A6,'Membership-Insurance Progress R'!B$8:D$65,3,FALSE)</f>
        <v>41</v>
      </c>
      <c r="D6" s="52">
        <f>VLOOKUP(A6,'Membership-Insurance Progress R'!B$8:U$65,4,FALSE)</f>
        <v>65</v>
      </c>
      <c r="E6" s="53">
        <f>VLOOKUP(A6,'Membership-Insurance Progress R'!B$8:U$65,5,FALSE)</f>
        <v>4</v>
      </c>
      <c r="F6" s="53">
        <f>VLOOKUP($A6,'Membership-Insurance Progress R'!$B$8:$U$65,9,FALSE)</f>
        <v>1</v>
      </c>
      <c r="G6" s="53">
        <f>VLOOKUP($A6,'Membership-Insurance Progress R'!$B$8:$U$65,10,FALSE)</f>
        <v>0</v>
      </c>
      <c r="H6" s="53">
        <f>VLOOKUP($A6,'Membership-Insurance Progress R'!$B$8:$U$65,11,FALSE)</f>
        <v>1</v>
      </c>
      <c r="I6" s="54">
        <f>IF(E6,$H6/$E6,0)</f>
        <v>0.25</v>
      </c>
      <c r="J6" s="55">
        <f>VLOOKUP(A6,'Membership-Insurance Progress R'!B$8:U$65,13,FALSE)</f>
        <v>3</v>
      </c>
      <c r="K6" s="55">
        <f>VLOOKUP($A6,'Membership-Insurance Progress R'!$B$8:$U$65,17,FALSE)</f>
        <v>0</v>
      </c>
      <c r="L6" s="55">
        <f>VLOOKUP($A6,'Membership-Insurance Progress R'!$B$8:$U$65,18,FALSE)</f>
        <v>0</v>
      </c>
      <c r="M6" s="55">
        <f>VLOOKUP($A6,'Membership-Insurance Progress R'!$B$8:$U$65,19,FALSE)</f>
        <v>0</v>
      </c>
      <c r="N6" s="54">
        <f>IF(J6,$M6/$J6,0)</f>
        <v>0</v>
      </c>
      <c r="O6" t="s" s="56">
        <f>IF(ISERROR(VLOOKUP(A6,'365'!A$1:A$900,1,FALSE)),"x",VLOOKUP(A6,'365'!A$1:A$900,"x",FALSE))</f>
        <v>36</v>
      </c>
      <c r="P6" s="57">
        <f>IF(ISERROR(VLOOKUP(A6,'1728'!A$1:A$900,1,FALSE)),"x",VLOOKUP(A6,'1728'!A$1:A$900,"x",FALSE))</f>
      </c>
      <c r="Q6" s="58">
        <f>IF(ISERROR(VLOOKUP(A6,'SP7'!A$1:A$897,1,FALSE)),"x",VLOOKUP(A6,'SP7'!A$1:A$897,"x",FALSE))</f>
      </c>
      <c r="R6" t="s" s="59">
        <v>39</v>
      </c>
      <c r="S6" t="s" s="59">
        <v>39</v>
      </c>
      <c r="T6" t="s" s="59">
        <v>39</v>
      </c>
      <c r="U6" t="s" s="59">
        <v>38</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9415</v>
      </c>
      <c r="B7" t="s" s="50">
        <f>VLOOKUP(A7,'Membership-Insurance Progress R'!B$8:C$719,2,FALSE)</f>
        <v>34</v>
      </c>
      <c r="C7" t="s" s="51">
        <f>VLOOKUP(A7,'Membership-Insurance Progress R'!B$8:D$65,3,FALSE)</f>
        <v>35</v>
      </c>
      <c r="D7" s="52">
        <f>VLOOKUP(A7,'Membership-Insurance Progress R'!B$8:U$65,4,FALSE)</f>
        <v>75</v>
      </c>
      <c r="E7" s="53">
        <f>VLOOKUP(A7,'Membership-Insurance Progress R'!B$8:U$65,5,FALSE)</f>
        <v>5</v>
      </c>
      <c r="F7" s="53">
        <f>VLOOKUP($A7,'Membership-Insurance Progress R'!$B$8:$U$65,9,FALSE)</f>
        <v>0</v>
      </c>
      <c r="G7" s="53">
        <f>VLOOKUP($A7,'Membership-Insurance Progress R'!$B$8:$U$65,10,FALSE)</f>
        <v>0</v>
      </c>
      <c r="H7" s="53">
        <f>VLOOKUP($A7,'Membership-Insurance Progress R'!$B$8:$U$65,11,FALSE)</f>
        <v>0</v>
      </c>
      <c r="I7" s="54">
        <f>IF(E7,$H7/$E7,0)</f>
        <v>0</v>
      </c>
      <c r="J7" s="55">
        <f>VLOOKUP(A7,'Membership-Insurance Progress R'!B$8:U$65,13,FALSE)</f>
        <v>3</v>
      </c>
      <c r="K7" s="55">
        <f>VLOOKUP($A7,'Membership-Insurance Progress R'!$B$8:$U$65,17,FALSE)</f>
        <v>0</v>
      </c>
      <c r="L7" s="55">
        <f>VLOOKUP($A7,'Membership-Insurance Progress R'!$B$8:$U$65,18,FALSE)</f>
        <v>0</v>
      </c>
      <c r="M7" s="55">
        <f>VLOOKUP($A7,'Membership-Insurance Progress R'!$B$8:$U$65,19,FALSE)</f>
        <v>0</v>
      </c>
      <c r="N7" s="54">
        <f>IF(J7,$M7/$J7,0)</f>
        <v>0</v>
      </c>
      <c r="O7" s="57">
        <f>IF(ISERROR(VLOOKUP(A7,'365'!A$1:A$900,1,FALSE)),"x",VLOOKUP(A7,'365'!A$1:A$900,"x",FALSE))</f>
      </c>
      <c r="P7" s="57">
        <f>IF(ISERROR(VLOOKUP(A7,'1728'!A$1:A$900,1,FALSE)),"x",VLOOKUP(A7,'1728'!A$1:A$900,"x",FALSE))</f>
      </c>
      <c r="Q7" s="58">
        <f>IF(ISERROR(VLOOKUP(A7,'SP7'!A$1:A$897,1,FALSE)),"x",VLOOKUP(A7,'SP7'!A$1:A$897,"x",FALSE))</f>
      </c>
      <c r="R7" t="s" s="59">
        <v>37</v>
      </c>
      <c r="S7" t="s" s="59">
        <v>38</v>
      </c>
      <c r="T7" t="s" s="59">
        <v>38</v>
      </c>
      <c r="U7" t="s" s="59">
        <v>38</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49">
        <v>15501</v>
      </c>
      <c r="B8" t="s" s="50">
        <f>VLOOKUP(A8,'Membership-Insurance Progress R'!B$8:C$719,2,FALSE)</f>
        <v>34</v>
      </c>
      <c r="C8" t="s" s="51">
        <f>VLOOKUP(A8,'Membership-Insurance Progress R'!B$8:D$65,3,FALSE)</f>
        <v>35</v>
      </c>
      <c r="D8" s="52">
        <f>VLOOKUP(A8,'Membership-Insurance Progress R'!B$8:U$65,4,FALSE)</f>
        <v>43</v>
      </c>
      <c r="E8" s="53">
        <f>VLOOKUP(A8,'Membership-Insurance Progress R'!B$8:U$65,5,FALSE)</f>
        <v>4</v>
      </c>
      <c r="F8" s="53">
        <f>VLOOKUP($A8,'Membership-Insurance Progress R'!$B$8:$U$65,9,FALSE)</f>
        <v>0</v>
      </c>
      <c r="G8" s="53">
        <f>VLOOKUP($A8,'Membership-Insurance Progress R'!$B$8:$U$65,10,FALSE)</f>
        <v>0</v>
      </c>
      <c r="H8" s="53">
        <f>VLOOKUP($A8,'Membership-Insurance Progress R'!$B$8:$U$65,11,FALSE)</f>
        <v>0</v>
      </c>
      <c r="I8" s="54">
        <f>IF(E8,$H8/$E8,0)</f>
        <v>0</v>
      </c>
      <c r="J8" s="55">
        <f>VLOOKUP(A8,'Membership-Insurance Progress R'!B$8:U$65,13,FALSE)</f>
        <v>3</v>
      </c>
      <c r="K8" s="55">
        <f>VLOOKUP($A8,'Membership-Insurance Progress R'!$B$8:$U$65,17,FALSE)</f>
        <v>0</v>
      </c>
      <c r="L8" s="55">
        <f>VLOOKUP($A8,'Membership-Insurance Progress R'!$B$8:$U$65,18,FALSE)</f>
        <v>0</v>
      </c>
      <c r="M8" s="55">
        <f>VLOOKUP($A8,'Membership-Insurance Progress R'!$B$8:$U$65,19,FALSE)</f>
        <v>0</v>
      </c>
      <c r="N8" s="54">
        <f>IF(J8,$M8/$J8,0)</f>
        <v>0</v>
      </c>
      <c r="O8" s="57">
        <f>IF(ISERROR(VLOOKUP(A8,'365'!A$1:A$900,1,FALSE)),"x",VLOOKUP(A8,'365'!A$1:A$900,"x",FALSE))</f>
      </c>
      <c r="P8" s="57">
        <f>IF(ISERROR(VLOOKUP(A8,'1728'!A$1:A$900,1,FALSE)),"x",VLOOKUP(A8,'1728'!A$1:A$900,"x",FALSE))</f>
      </c>
      <c r="Q8" s="58">
        <f>IF(ISERROR(VLOOKUP(A8,'SP7'!A$1:A$897,1,FALSE)),"x",VLOOKUP(A8,'SP7'!A$1:A$897,"x",FALSE))</f>
      </c>
      <c r="R8" t="s" s="59">
        <v>37</v>
      </c>
      <c r="S8" t="s" s="59">
        <v>38</v>
      </c>
      <c r="T8" t="s" s="59">
        <v>38</v>
      </c>
      <c r="U8" t="s" s="59">
        <v>38</v>
      </c>
      <c r="V8" s="61"/>
      <c r="W8" t="s" s="56">
        <f>IF(ISERROR(VLOOKUP(A8,'185'!A$1:A$900,1,FALSE)),"x",VLOOKUP(A8,'185'!A$1:A$900,"x",FALSE))</f>
        <v>36</v>
      </c>
      <c r="X8" s="57">
        <f>IF(ISERROR(VLOOKUP(A8,'1295-1'!A$1:A$900,1,FALSE)),"x",VLOOKUP(A8,'1295-1'!A$1:A$900,"x",FALSE))</f>
      </c>
      <c r="Y8" s="48"/>
      <c r="Z8" s="33"/>
      <c r="AA8" s="33"/>
      <c r="AB8" s="33"/>
      <c r="AC8" s="33"/>
      <c r="AD8" s="33"/>
      <c r="AE8" s="33"/>
      <c r="AF8" s="33"/>
      <c r="AG8" s="33"/>
      <c r="AH8" s="33"/>
      <c r="AI8" s="33"/>
      <c r="AJ8" s="34"/>
    </row>
    <row r="9" ht="17.25" customHeight="1">
      <c r="A9" s="49">
        <v>16182</v>
      </c>
      <c r="B9" t="s" s="50">
        <f>VLOOKUP(A9,'Membership-Insurance Progress R'!B$8:C$719,2,FALSE)</f>
        <v>34</v>
      </c>
      <c r="C9" t="s" s="51">
        <f>VLOOKUP(A9,'Membership-Insurance Progress R'!B$8:D$65,3,FALSE)</f>
        <v>42</v>
      </c>
      <c r="D9" s="52">
        <f>VLOOKUP(A9,'Membership-Insurance Progress R'!B$8:U$65,4,FALSE)</f>
        <v>18</v>
      </c>
      <c r="E9" s="53">
        <f>VLOOKUP(A9,'Membership-Insurance Progress R'!B$8:U$65,5,FALSE)</f>
        <v>6</v>
      </c>
      <c r="F9" s="53">
        <f>VLOOKUP($A9,'Membership-Insurance Progress R'!$B$8:$U$65,9,FALSE)</f>
        <v>0</v>
      </c>
      <c r="G9" s="53">
        <f>VLOOKUP($A9,'Membership-Insurance Progress R'!$B$8:$U$65,10,FALSE)</f>
        <v>0</v>
      </c>
      <c r="H9" s="53">
        <f>VLOOKUP($A9,'Membership-Insurance Progress R'!$B$8:$U$65,11,FALSE)</f>
        <v>0</v>
      </c>
      <c r="I9" s="54">
        <f>IF(E9,$H9/$E9,0)</f>
        <v>0</v>
      </c>
      <c r="J9" s="55">
        <f>VLOOKUP(A9,'Membership-Insurance Progress R'!B$8:U$65,13,FALSE)</f>
        <v>3</v>
      </c>
      <c r="K9" s="55">
        <f>VLOOKUP($A9,'Membership-Insurance Progress R'!$B$8:$U$65,17,FALSE)</f>
        <v>0</v>
      </c>
      <c r="L9" s="55">
        <f>VLOOKUP($A9,'Membership-Insurance Progress R'!$B$8:$U$65,18,FALSE)</f>
        <v>0</v>
      </c>
      <c r="M9" s="55">
        <f>VLOOKUP($A9,'Membership-Insurance Progress R'!$B$8:$U$65,19,FALSE)</f>
        <v>0</v>
      </c>
      <c r="N9" s="54">
        <f>IF(J9,$M9/$J9,0)</f>
        <v>0</v>
      </c>
      <c r="O9" s="57">
        <f>IF(ISERROR(VLOOKUP(A9,'365'!A$1:A$900,1,FALSE)),"x",VLOOKUP(A9,'365'!A$1:A$900,"x",FALSE))</f>
      </c>
      <c r="P9" s="57">
        <f>IF(ISERROR(VLOOKUP(A9,'1728'!A$1:A$900,1,FALSE)),"x",VLOOKUP(A9,'1728'!A$1:A$900,"x",FALSE))</f>
      </c>
      <c r="Q9" s="58">
        <f>IF(ISERROR(VLOOKUP(A9,'SP7'!A$1:A$897,1,FALSE)),"x",VLOOKUP(A9,'SP7'!A$1:A$897,"x",FALSE))</f>
      </c>
      <c r="R9" t="s" s="59">
        <v>38</v>
      </c>
      <c r="S9" t="s" s="59">
        <v>38</v>
      </c>
      <c r="T9" t="s" s="59">
        <v>38</v>
      </c>
      <c r="U9" t="s" s="59">
        <v>38</v>
      </c>
      <c r="V9" s="61"/>
      <c r="W9" s="57">
        <f>IF(ISERROR(VLOOKUP(A9,'185'!A$1:A$900,1,FALSE)),"x",VLOOKUP(A9,'185'!A$1:A$900,"x",FALSE))</f>
      </c>
      <c r="X9" s="57">
        <f>IF(ISERROR(VLOOKUP(A9,'1295-1'!A$1:A$900,1,FALSE)),"x",VLOOKUP(A9,'1295-1'!A$1:A$900,"x",FALSE))</f>
      </c>
      <c r="Y9" s="48"/>
      <c r="Z9" s="33"/>
      <c r="AA9" s="33"/>
      <c r="AB9" s="33"/>
      <c r="AC9" s="33"/>
      <c r="AD9" s="33"/>
      <c r="AE9" s="33"/>
      <c r="AF9" s="33"/>
      <c r="AG9" s="33"/>
      <c r="AH9" s="33"/>
      <c r="AI9" s="33"/>
      <c r="AJ9" s="34"/>
    </row>
    <row r="10" ht="17.25" customHeight="1">
      <c r="A10" s="49">
        <v>714</v>
      </c>
      <c r="B10" t="s" s="50">
        <f>VLOOKUP(A10,'Membership-Insurance Progress R'!B$8:C$719,2,FALSE)</f>
        <v>43</v>
      </c>
      <c r="C10" t="s" s="51">
        <f>VLOOKUP(A10,'Membership-Insurance Progress R'!B$8:D$65,3,FALSE)</f>
        <v>35</v>
      </c>
      <c r="D10" s="52">
        <f>VLOOKUP(A10,'Membership-Insurance Progress R'!B$8:U$65,4,FALSE)</f>
        <v>39</v>
      </c>
      <c r="E10" s="53">
        <f>VLOOKUP(A10,'Membership-Insurance Progress R'!B$8:U$65,5,FALSE)</f>
        <v>4</v>
      </c>
      <c r="F10" s="53">
        <f>VLOOKUP($A10,'Membership-Insurance Progress R'!$B$8:$U$65,9,FALSE)</f>
        <v>0</v>
      </c>
      <c r="G10" s="53">
        <f>VLOOKUP($A10,'Membership-Insurance Progress R'!$B$8:$U$65,10,FALSE)</f>
        <v>0</v>
      </c>
      <c r="H10" s="53">
        <f>VLOOKUP($A10,'Membership-Insurance Progress R'!$B$8:$U$65,11,FALSE)</f>
        <v>0</v>
      </c>
      <c r="I10" s="54">
        <f>IF(E10,$H10/$E10,0)</f>
        <v>0</v>
      </c>
      <c r="J10" s="55">
        <f>VLOOKUP(A10,'Membership-Insurance Progress R'!B$8:U$65,13,FALSE)</f>
        <v>3</v>
      </c>
      <c r="K10" s="55">
        <f>VLOOKUP($A10,'Membership-Insurance Progress R'!$B$8:$U$65,17,FALSE)</f>
        <v>0</v>
      </c>
      <c r="L10" s="55">
        <f>VLOOKUP($A10,'Membership-Insurance Progress R'!$B$8:$U$65,18,FALSE)</f>
        <v>0</v>
      </c>
      <c r="M10" s="55">
        <f>VLOOKUP($A10,'Membership-Insurance Progress R'!$B$8:$U$65,19,FALSE)</f>
        <v>0</v>
      </c>
      <c r="N10" s="54">
        <f>IF(J10,$M10/$J10,0)</f>
        <v>0</v>
      </c>
      <c r="O10" s="57">
        <f>IF(ISERROR(VLOOKUP(A10,'365'!A$1:A$900,1,FALSE)),"x",VLOOKUP(A10,'365'!A$1:A$900,"x",FALSE))</f>
      </c>
      <c r="P10" s="57">
        <f>IF(ISERROR(VLOOKUP(A10,'1728'!A$1:A$900,1,FALSE)),"x",VLOOKUP(A10,'1728'!A$1:A$900,"x",FALSE))</f>
      </c>
      <c r="Q10" s="58">
        <f>IF(ISERROR(VLOOKUP(A10,'SP7'!A$1:A$897,1,FALSE)),"x",VLOOKUP(A10,'SP7'!A$1:A$897,"x",FALSE))</f>
      </c>
      <c r="R10" t="s" s="59">
        <v>37</v>
      </c>
      <c r="S10" t="s" s="59">
        <v>38</v>
      </c>
      <c r="T10" t="s" s="59">
        <v>38</v>
      </c>
      <c r="U10" t="s" s="59">
        <v>38</v>
      </c>
      <c r="V10" s="60"/>
      <c r="W10" t="s" s="56">
        <f>IF(ISERROR(VLOOKUP(A10,'185'!A$1:A$900,1,FALSE)),"x",VLOOKUP(A10,'185'!A$1:A$900,"x",FALSE))</f>
        <v>36</v>
      </c>
      <c r="X10" s="57">
        <f>IF(ISERROR(VLOOKUP(A10,'1295-1'!A$1:A$900,1,FALSE)),"x",VLOOKUP(A10,'1295-1'!A$1:A$900,"x",FALSE))</f>
      </c>
      <c r="Y10" s="48"/>
      <c r="Z10" s="33"/>
      <c r="AA10" s="33"/>
      <c r="AB10" s="33"/>
      <c r="AC10" s="33"/>
      <c r="AD10" s="33"/>
      <c r="AE10" s="33"/>
      <c r="AF10" s="33"/>
      <c r="AG10" s="33"/>
      <c r="AH10" s="33"/>
      <c r="AI10" s="33"/>
      <c r="AJ10" s="34"/>
    </row>
    <row r="11" ht="17.25" customHeight="1">
      <c r="A11" s="49">
        <v>1437</v>
      </c>
      <c r="B11" t="s" s="50">
        <f>VLOOKUP(A11,'Membership-Insurance Progress R'!B$8:C$719,2,FALSE)</f>
        <v>43</v>
      </c>
      <c r="C11" t="s" s="51">
        <f>VLOOKUP(A11,'Membership-Insurance Progress R'!B$8:D$65,3,FALSE)</f>
        <v>35</v>
      </c>
      <c r="D11" s="52">
        <f>VLOOKUP(A11,'Membership-Insurance Progress R'!B$8:U$65,4,FALSE)</f>
        <v>265</v>
      </c>
      <c r="E11" s="53">
        <f>VLOOKUP(A11,'Membership-Insurance Progress R'!B$8:U$65,5,FALSE)</f>
        <v>16</v>
      </c>
      <c r="F11" s="53">
        <f>VLOOKUP($A11,'Membership-Insurance Progress R'!$B$8:$U$65,9,FALSE)</f>
        <v>4</v>
      </c>
      <c r="G11" s="53">
        <f>VLOOKUP($A11,'Membership-Insurance Progress R'!$B$8:$U$65,10,FALSE)</f>
        <v>0</v>
      </c>
      <c r="H11" s="53">
        <f>VLOOKUP($A11,'Membership-Insurance Progress R'!$B$8:$U$65,11,FALSE)</f>
        <v>4</v>
      </c>
      <c r="I11" s="54">
        <f>IF(E11,$H11/$E11,0)</f>
        <v>0.25</v>
      </c>
      <c r="J11" s="55">
        <f>VLOOKUP(A11,'Membership-Insurance Progress R'!B$8:U$65,13,FALSE)</f>
        <v>6</v>
      </c>
      <c r="K11" s="55">
        <f>VLOOKUP($A11,'Membership-Insurance Progress R'!$B$8:$U$65,17,FALSE)</f>
        <v>3</v>
      </c>
      <c r="L11" s="55">
        <f>VLOOKUP($A11,'Membership-Insurance Progress R'!$B$8:$U$65,18,FALSE)</f>
        <v>0</v>
      </c>
      <c r="M11" s="55">
        <f>VLOOKUP($A11,'Membership-Insurance Progress R'!$B$8:$U$65,19,FALSE)</f>
        <v>3</v>
      </c>
      <c r="N11" s="54">
        <f>IF(J11,$M11/$J11,0)</f>
        <v>0.5</v>
      </c>
      <c r="O11" t="s" s="56">
        <f>IF(ISERROR(VLOOKUP(A11,'365'!A$1:A$900,1,FALSE)),"x",VLOOKUP(A11,'365'!A$1:A$900,"x",FALSE))</f>
        <v>36</v>
      </c>
      <c r="P11" s="57">
        <f>IF(ISERROR(VLOOKUP(A11,'1728'!A$1:A$900,1,FALSE)),"x",VLOOKUP(A11,'1728'!A$1:A$900,"x",FALSE))</f>
      </c>
      <c r="Q11" s="58">
        <f>IF(ISERROR(VLOOKUP(A11,'SP7'!A$1:A$897,1,FALSE)),"x",VLOOKUP(A11,'SP7'!A$1:A$897,"x",FALSE))</f>
      </c>
      <c r="R11" t="s" s="59">
        <v>39</v>
      </c>
      <c r="S11" t="s" s="59">
        <v>39</v>
      </c>
      <c r="T11" t="s" s="59">
        <v>39</v>
      </c>
      <c r="U11" t="s" s="59">
        <v>39</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49">
        <v>2925</v>
      </c>
      <c r="B12" t="s" s="50">
        <f>VLOOKUP(A12,'Membership-Insurance Progress R'!B$8:C$719,2,FALSE)</f>
        <v>43</v>
      </c>
      <c r="C12" t="s" s="51">
        <f>VLOOKUP(A12,'Membership-Insurance Progress R'!B$8:D$65,3,FALSE)</f>
        <v>35</v>
      </c>
      <c r="D12" s="52">
        <f>VLOOKUP(A12,'Membership-Insurance Progress R'!B$8:U$65,4,FALSE)</f>
        <v>95</v>
      </c>
      <c r="E12" s="53">
        <f>VLOOKUP(A12,'Membership-Insurance Progress R'!B$8:U$65,5,FALSE)</f>
        <v>6</v>
      </c>
      <c r="F12" s="53">
        <f>VLOOKUP($A12,'Membership-Insurance Progress R'!$B$8:$U$65,9,FALSE)</f>
        <v>0</v>
      </c>
      <c r="G12" s="53">
        <f>VLOOKUP($A12,'Membership-Insurance Progress R'!$B$8:$U$65,10,FALSE)</f>
        <v>5</v>
      </c>
      <c r="H12" s="53">
        <f>VLOOKUP($A12,'Membership-Insurance Progress R'!$B$8:$U$65,11,FALSE)</f>
        <v>-5</v>
      </c>
      <c r="I12" s="54">
        <f>IF(E12,$H12/$E12,0)</f>
        <v>-0.833333333333333</v>
      </c>
      <c r="J12" s="55">
        <f>VLOOKUP(A12,'Membership-Insurance Progress R'!B$8:U$65,13,FALSE)</f>
        <v>3</v>
      </c>
      <c r="K12" s="55">
        <f>VLOOKUP($A12,'Membership-Insurance Progress R'!$B$8:$U$65,17,FALSE)</f>
        <v>1</v>
      </c>
      <c r="L12" s="55">
        <f>VLOOKUP($A12,'Membership-Insurance Progress R'!$B$8:$U$65,18,FALSE)</f>
        <v>0</v>
      </c>
      <c r="M12" s="55">
        <f>VLOOKUP($A12,'Membership-Insurance Progress R'!$B$8:$U$65,19,FALSE)</f>
        <v>1</v>
      </c>
      <c r="N12" s="54">
        <f>IF(J12,$M12/$J12,0)</f>
        <v>0.333333333333333</v>
      </c>
      <c r="O12" s="57">
        <f>IF(ISERROR(VLOOKUP(A12,'365'!A$1:A$900,1,FALSE)),"x",VLOOKUP(A12,'365'!A$1:A$900,"x",FALSE))</f>
      </c>
      <c r="P12" s="57">
        <f>IF(ISERROR(VLOOKUP(A12,'1728'!A$1:A$900,1,FALSE)),"x",VLOOKUP(A12,'1728'!A$1:A$900,"x",FALSE))</f>
      </c>
      <c r="Q12" s="58">
        <f>IF(ISERROR(VLOOKUP(A12,'SP7'!A$1:A$897,1,FALSE)),"x",VLOOKUP(A12,'SP7'!A$1:A$897,"x",FALSE))</f>
      </c>
      <c r="R12" t="s" s="59">
        <v>39</v>
      </c>
      <c r="S12" t="s" s="59">
        <v>38</v>
      </c>
      <c r="T12" t="s" s="59">
        <v>38</v>
      </c>
      <c r="U12" t="s" s="59">
        <v>38</v>
      </c>
      <c r="V12" s="60"/>
      <c r="W12" t="s" s="56">
        <f>IF(ISERROR(VLOOKUP(A12,'185'!A$1:A$900,1,FALSE)),"x",VLOOKUP(A12,'185'!A$1:A$900,"x",FALSE))</f>
        <v>36</v>
      </c>
      <c r="X12" t="s" s="56">
        <f>IF(ISERROR(VLOOKUP(A12,'1295-1'!A$1:A$900,1,FALSE)),"x",VLOOKUP(A12,'1295-1'!A$1:A$900,"x",FALSE))</f>
        <v>36</v>
      </c>
      <c r="Y12" s="48"/>
      <c r="Z12" s="33"/>
      <c r="AA12" s="33"/>
      <c r="AB12" s="33"/>
      <c r="AC12" s="33"/>
      <c r="AD12" s="33"/>
      <c r="AE12" s="33"/>
      <c r="AF12" s="33"/>
      <c r="AG12" s="33"/>
      <c r="AH12" s="33"/>
      <c r="AI12" s="33"/>
      <c r="AJ12" s="34"/>
    </row>
    <row r="13" ht="17.25" customHeight="1">
      <c r="A13" s="49">
        <v>3465</v>
      </c>
      <c r="B13" t="s" s="50">
        <f>VLOOKUP(A13,'Membership-Insurance Progress R'!B$8:C$719,2,FALSE)</f>
        <v>43</v>
      </c>
      <c r="C13" t="s" s="51">
        <f>VLOOKUP(A13,'Membership-Insurance Progress R'!B$8:D$65,3,FALSE)</f>
        <v>42</v>
      </c>
      <c r="D13" s="52">
        <f>VLOOKUP(A13,'Membership-Insurance Progress R'!B$8:U$65,4,FALSE)</f>
        <v>91</v>
      </c>
      <c r="E13" s="53">
        <f>VLOOKUP(A13,'Membership-Insurance Progress R'!B$8:U$65,5,FALSE)</f>
        <v>6</v>
      </c>
      <c r="F13" s="53">
        <f>VLOOKUP($A13,'Membership-Insurance Progress R'!$B$8:$U$65,9,FALSE)</f>
        <v>3</v>
      </c>
      <c r="G13" s="53">
        <f>VLOOKUP($A13,'Membership-Insurance Progress R'!$B$8:$U$65,10,FALSE)</f>
        <v>0</v>
      </c>
      <c r="H13" s="53">
        <f>VLOOKUP($A13,'Membership-Insurance Progress R'!$B$8:$U$65,11,FALSE)</f>
        <v>3</v>
      </c>
      <c r="I13" s="54">
        <f>IF(E13,$H13/$E13,0)</f>
        <v>0.5</v>
      </c>
      <c r="J13" s="55">
        <f>VLOOKUP(A13,'Membership-Insurance Progress R'!B$8:U$65,13,FALSE)</f>
        <v>3</v>
      </c>
      <c r="K13" s="55">
        <f>VLOOKUP($A13,'Membership-Insurance Progress R'!$B$8:$U$65,17,FALSE)</f>
        <v>0</v>
      </c>
      <c r="L13" s="55">
        <f>VLOOKUP($A13,'Membership-Insurance Progress R'!$B$8:$U$65,18,FALSE)</f>
        <v>0</v>
      </c>
      <c r="M13" s="55">
        <f>VLOOKUP($A13,'Membership-Insurance Progress R'!$B$8:$U$65,19,FALSE)</f>
        <v>0</v>
      </c>
      <c r="N13" s="54">
        <f>IF(J13,$M13/$J13,0)</f>
        <v>0</v>
      </c>
      <c r="O13" t="s" s="56">
        <f>IF(ISERROR(VLOOKUP(A13,'365'!A$1:A$900,1,FALSE)),"x",VLOOKUP(A13,'365'!A$1:A$900,"x",FALSE))</f>
        <v>36</v>
      </c>
      <c r="P13" s="57">
        <f>IF(ISERROR(VLOOKUP(A13,'1728'!A$1:A$900,1,FALSE)),"x",VLOOKUP(A13,'1728'!A$1:A$900,"x",FALSE))</f>
      </c>
      <c r="Q13" s="58">
        <f>IF(ISERROR(VLOOKUP(A13,'SP7'!A$1:A$897,1,FALSE)),"x",VLOOKUP(A13,'SP7'!A$1:A$897,"x",FALSE))</f>
      </c>
      <c r="R13" t="s" s="59">
        <v>39</v>
      </c>
      <c r="S13" t="s" s="59">
        <v>39</v>
      </c>
      <c r="T13" t="s" s="59">
        <v>39</v>
      </c>
      <c r="U13" t="s" s="59">
        <v>39</v>
      </c>
      <c r="V13" s="60"/>
      <c r="W13" t="s" s="56">
        <f>IF(ISERROR(VLOOKUP(A13,'185'!A$1:A$900,1,FALSE)),"x",VLOOKUP(A13,'185'!A$1:A$900,"x",FALSE))</f>
        <v>36</v>
      </c>
      <c r="X13" t="s" s="56">
        <f>IF(ISERROR(VLOOKUP(A13,'1295-1'!A$1:A$900,1,FALSE)),"x",VLOOKUP(A13,'1295-1'!A$1:A$900,"x",FALSE))</f>
        <v>36</v>
      </c>
      <c r="Y13" s="48"/>
      <c r="Z13" s="33"/>
      <c r="AA13" s="33"/>
      <c r="AB13" s="33"/>
      <c r="AC13" s="33"/>
      <c r="AD13" s="33"/>
      <c r="AE13" s="33"/>
      <c r="AF13" s="33"/>
      <c r="AG13" s="33"/>
      <c r="AH13" s="33"/>
      <c r="AI13" s="33"/>
      <c r="AJ13" s="34"/>
    </row>
    <row r="14" ht="17.25" customHeight="1">
      <c r="A14" s="49">
        <v>3729</v>
      </c>
      <c r="B14" t="s" s="50">
        <f>VLOOKUP(A14,'Membership-Insurance Progress R'!B$8:C$719,2,FALSE)</f>
        <v>43</v>
      </c>
      <c r="C14" t="s" s="51">
        <f>VLOOKUP(A14,'Membership-Insurance Progress R'!B$8:D$65,3,FALSE)</f>
        <v>35</v>
      </c>
      <c r="D14" s="52">
        <f>VLOOKUP(A14,'Membership-Insurance Progress R'!B$8:U$65,4,FALSE)</f>
        <v>258</v>
      </c>
      <c r="E14" s="53">
        <f>VLOOKUP(A14,'Membership-Insurance Progress R'!B$8:U$65,5,FALSE)</f>
        <v>16</v>
      </c>
      <c r="F14" s="53">
        <f>VLOOKUP($A14,'Membership-Insurance Progress R'!$B$8:$U$65,9,FALSE)</f>
        <v>1</v>
      </c>
      <c r="G14" s="53">
        <f>VLOOKUP($A14,'Membership-Insurance Progress R'!$B$8:$U$65,10,FALSE)</f>
        <v>0</v>
      </c>
      <c r="H14" s="53">
        <f>VLOOKUP($A14,'Membership-Insurance Progress R'!$B$8:$U$65,11,FALSE)</f>
        <v>1</v>
      </c>
      <c r="I14" s="54">
        <f>IF(E14,$H14/$E14,0)</f>
        <v>0.0625</v>
      </c>
      <c r="J14" s="55">
        <f>VLOOKUP(A14,'Membership-Insurance Progress R'!B$8:U$65,13,FALSE)</f>
        <v>6</v>
      </c>
      <c r="K14" s="55">
        <f>VLOOKUP($A14,'Membership-Insurance Progress R'!$B$8:$U$65,17,FALSE)</f>
        <v>0</v>
      </c>
      <c r="L14" s="55">
        <f>VLOOKUP($A14,'Membership-Insurance Progress R'!$B$8:$U$65,18,FALSE)</f>
        <v>1</v>
      </c>
      <c r="M14" s="55">
        <f>VLOOKUP($A14,'Membership-Insurance Progress R'!$B$8:$U$65,19,FALSE)</f>
        <v>-1</v>
      </c>
      <c r="N14" s="54">
        <f>IF(J14,$M14/$J14,0)</f>
        <v>-0.166666666666667</v>
      </c>
      <c r="O14" t="s" s="56">
        <f>IF(ISERROR(VLOOKUP(A14,'365'!A$1:A$900,1,FALSE)),"x",VLOOKUP(A14,'365'!A$1:A$900,"x",FALSE))</f>
        <v>36</v>
      </c>
      <c r="P14" s="57">
        <f>IF(ISERROR(VLOOKUP(A14,'1728'!A$1:A$900,1,FALSE)),"x",VLOOKUP(A14,'1728'!A$1:A$900,"x",FALSE))</f>
      </c>
      <c r="Q14" s="58">
        <f>IF(ISERROR(VLOOKUP(A14,'SP7'!A$1:A$897,1,FALSE)),"x",VLOOKUP(A14,'SP7'!A$1:A$897,"x",FALSE))</f>
      </c>
      <c r="R14" t="s" s="59">
        <v>37</v>
      </c>
      <c r="S14" t="s" s="59">
        <v>38</v>
      </c>
      <c r="T14" t="s" s="59">
        <v>39</v>
      </c>
      <c r="U14" t="s" s="59">
        <v>39</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3411</v>
      </c>
      <c r="B15" t="s" s="50">
        <f>VLOOKUP(A15,'Membership-Insurance Progress R'!B$8:C$719,2,FALSE)</f>
        <v>44</v>
      </c>
      <c r="C15" t="s" s="51">
        <f>VLOOKUP(A15,'Membership-Insurance Progress R'!B$8:D$65,3,FALSE)</f>
        <v>35</v>
      </c>
      <c r="D15" s="52">
        <f>VLOOKUP(A15,'Membership-Insurance Progress R'!B$8:U$65,4,FALSE)</f>
        <v>111</v>
      </c>
      <c r="E15" s="53">
        <f>VLOOKUP(A15,'Membership-Insurance Progress R'!B$8:U$65,5,FALSE)</f>
        <v>6</v>
      </c>
      <c r="F15" s="53">
        <f>VLOOKUP($A15,'Membership-Insurance Progress R'!$B$8:$U$65,9,FALSE)</f>
        <v>0</v>
      </c>
      <c r="G15" s="53">
        <f>VLOOKUP($A15,'Membership-Insurance Progress R'!$B$8:$U$65,10,FALSE)</f>
        <v>0</v>
      </c>
      <c r="H15" s="53">
        <f>VLOOKUP($A15,'Membership-Insurance Progress R'!$B$8:$U$65,11,FALSE)</f>
        <v>0</v>
      </c>
      <c r="I15" s="54">
        <f>IF(E15,$H15/$E15,0)</f>
        <v>0</v>
      </c>
      <c r="J15" s="55">
        <f>VLOOKUP(A15,'Membership-Insurance Progress R'!B$8:U$65,13,FALSE)</f>
        <v>3</v>
      </c>
      <c r="K15" s="55">
        <f>VLOOKUP($A15,'Membership-Insurance Progress R'!$B$8:$U$65,17,FALSE)</f>
        <v>0</v>
      </c>
      <c r="L15" s="55">
        <f>VLOOKUP($A15,'Membership-Insurance Progress R'!$B$8:$U$65,18,FALSE)</f>
        <v>0</v>
      </c>
      <c r="M15" s="55">
        <f>VLOOKUP($A15,'Membership-Insurance Progress R'!$B$8:$U$65,19,FALSE)</f>
        <v>0</v>
      </c>
      <c r="N15" s="54">
        <f>IF(J15,$M15/$J15,0)</f>
        <v>0</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39</v>
      </c>
      <c r="U15" t="s" s="59">
        <v>39</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49">
        <v>4547</v>
      </c>
      <c r="B16" t="s" s="50">
        <f>VLOOKUP(A16,'Membership-Insurance Progress R'!B$8:C$719,2,FALSE)</f>
        <v>44</v>
      </c>
      <c r="C16" t="s" s="51">
        <f>VLOOKUP(A16,'Membership-Insurance Progress R'!B$8:D$65,3,FALSE)</f>
        <v>35</v>
      </c>
      <c r="D16" s="52">
        <f>VLOOKUP(A16,'Membership-Insurance Progress R'!B$8:U$65,4,FALSE)</f>
        <v>46</v>
      </c>
      <c r="E16" s="53">
        <f>VLOOKUP(A16,'Membership-Insurance Progress R'!B$8:U$65,5,FALSE)</f>
        <v>4</v>
      </c>
      <c r="F16" s="53">
        <f>VLOOKUP($A16,'Membership-Insurance Progress R'!$B$8:$U$65,9,FALSE)</f>
        <v>0</v>
      </c>
      <c r="G16" s="53">
        <f>VLOOKUP($A16,'Membership-Insurance Progress R'!$B$8:$U$65,10,FALSE)</f>
        <v>0</v>
      </c>
      <c r="H16" s="53">
        <f>VLOOKUP($A16,'Membership-Insurance Progress R'!$B$8:$U$65,11,FALSE)</f>
        <v>0</v>
      </c>
      <c r="I16" s="54">
        <f>IF(E16,$H16/$E16,0)</f>
        <v>0</v>
      </c>
      <c r="J16" s="55">
        <f>VLOOKUP(A16,'Membership-Insurance Progress R'!B$8:U$65,13,FALSE)</f>
        <v>3</v>
      </c>
      <c r="K16" s="55">
        <f>VLOOKUP($A16,'Membership-Insurance Progress R'!$B$8:$U$65,17,FALSE)</f>
        <v>0</v>
      </c>
      <c r="L16" s="55">
        <f>VLOOKUP($A16,'Membership-Insurance Progress R'!$B$8:$U$65,18,FALSE)</f>
        <v>0</v>
      </c>
      <c r="M16" s="55">
        <f>VLOOKUP($A16,'Membership-Insurance Progress R'!$B$8:$U$65,19,FALSE)</f>
        <v>0</v>
      </c>
      <c r="N16" s="54">
        <f>IF(J16,$M16/$J16,0)</f>
        <v>0</v>
      </c>
      <c r="O16" t="s" s="56">
        <f>IF(ISERROR(VLOOKUP(A16,'365'!A$1:A$900,1,FALSE)),"x",VLOOKUP(A16,'365'!A$1:A$900,"x",FALSE))</f>
        <v>36</v>
      </c>
      <c r="P16" s="57">
        <f>IF(ISERROR(VLOOKUP(A16,'1728'!A$1:A$900,1,FALSE)),"x",VLOOKUP(A16,'1728'!A$1:A$900,"x",FALSE))</f>
      </c>
      <c r="Q16" s="58">
        <f>IF(ISERROR(VLOOKUP(A16,'SP7'!A$1:A$897,1,FALSE)),"x",VLOOKUP(A16,'SP7'!A$1:A$897,"x",FALSE))</f>
      </c>
      <c r="R16" t="s" s="59">
        <v>39</v>
      </c>
      <c r="S16" t="s" s="59">
        <v>39</v>
      </c>
      <c r="T16" t="s" s="59">
        <v>38</v>
      </c>
      <c r="U16" t="s" s="59">
        <v>38</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12115</v>
      </c>
      <c r="B17" t="s" s="50">
        <f>VLOOKUP(A17,'Membership-Insurance Progress R'!B$8:C$719,2,FALSE)</f>
        <v>44</v>
      </c>
      <c r="C17" t="s" s="51">
        <f>VLOOKUP(A17,'Membership-Insurance Progress R'!B$8:D$65,3,FALSE)</f>
        <v>35</v>
      </c>
      <c r="D17" s="52">
        <f>VLOOKUP(A17,'Membership-Insurance Progress R'!B$8:U$65,4,FALSE)</f>
        <v>58</v>
      </c>
      <c r="E17" s="53">
        <f>VLOOKUP(A17,'Membership-Insurance Progress R'!B$8:U$65,5,FALSE)</f>
        <v>4</v>
      </c>
      <c r="F17" s="53">
        <f>VLOOKUP($A17,'Membership-Insurance Progress R'!$B$8:$U$65,9,FALSE)</f>
        <v>0</v>
      </c>
      <c r="G17" s="53">
        <f>VLOOKUP($A17,'Membership-Insurance Progress R'!$B$8:$U$65,10,FALSE)</f>
        <v>0</v>
      </c>
      <c r="H17" s="53">
        <f>VLOOKUP($A17,'Membership-Insurance Progress R'!$B$8:$U$65,11,FALSE)</f>
        <v>0</v>
      </c>
      <c r="I17" s="54">
        <f>IF(E17,$H17/$E17,0)</f>
        <v>0</v>
      </c>
      <c r="J17" s="55">
        <f>VLOOKUP(A17,'Membership-Insurance Progress R'!B$8:U$65,13,FALSE)</f>
        <v>3</v>
      </c>
      <c r="K17" s="55">
        <f>VLOOKUP($A17,'Membership-Insurance Progress R'!$B$8:$U$65,17,FALSE)</f>
        <v>0</v>
      </c>
      <c r="L17" s="55">
        <f>VLOOKUP($A17,'Membership-Insurance Progress R'!$B$8:$U$65,18,FALSE)</f>
        <v>0</v>
      </c>
      <c r="M17" s="55">
        <f>VLOOKUP($A17,'Membership-Insurance Progress R'!$B$8:$U$65,19,FALSE)</f>
        <v>0</v>
      </c>
      <c r="N17" s="54">
        <f>IF(J17,$M17/$J17,0)</f>
        <v>0</v>
      </c>
      <c r="O17" t="s" s="56">
        <f>IF(ISERROR(VLOOKUP(A17,'365'!A$1:A$900,1,FALSE)),"x",VLOOKUP(A17,'365'!A$1:A$900,"x",FALSE))</f>
        <v>36</v>
      </c>
      <c r="P17" s="57">
        <f>IF(ISERROR(VLOOKUP(A17,'1728'!A$1:A$900,1,FALSE)),"x",VLOOKUP(A17,'1728'!A$1:A$900,"x",FALSE))</f>
      </c>
      <c r="Q17" s="58">
        <f>IF(ISERROR(VLOOKUP(A17,'SP7'!A$1:A$897,1,FALSE)),"x",VLOOKUP(A17,'SP7'!A$1:A$897,"x",FALSE))</f>
      </c>
      <c r="R17" t="s" s="59">
        <v>39</v>
      </c>
      <c r="S17" t="s" s="59">
        <v>37</v>
      </c>
      <c r="T17" t="s" s="59">
        <v>37</v>
      </c>
      <c r="U17" t="s" s="59">
        <v>37</v>
      </c>
      <c r="V17" s="60"/>
      <c r="W17" t="s" s="56">
        <f>IF(ISERROR(VLOOKUP(A17,'185'!A$1:A$900,1,FALSE)),"x",VLOOKUP(A17,'185'!A$1:A$900,"x",FALSE))</f>
        <v>36</v>
      </c>
      <c r="X17" s="57">
        <f>IF(ISERROR(VLOOKUP(A17,'1295-1'!A$1:A$900,1,FALSE)),"x",VLOOKUP(A17,'1295-1'!A$1:A$900,"x",FALSE))</f>
      </c>
      <c r="Y17" s="48"/>
      <c r="Z17" s="33"/>
      <c r="AA17" s="33"/>
      <c r="AB17" s="33"/>
      <c r="AC17" s="33"/>
      <c r="AD17" s="33"/>
      <c r="AE17" s="33"/>
      <c r="AF17" s="33"/>
      <c r="AG17" s="33"/>
      <c r="AH17" s="33"/>
      <c r="AI17" s="33"/>
      <c r="AJ17" s="34"/>
    </row>
    <row r="18" ht="17.25" customHeight="1">
      <c r="A18" s="49">
        <v>15676</v>
      </c>
      <c r="B18" t="s" s="50">
        <f>VLOOKUP(A18,'Membership-Insurance Progress R'!B$8:C$719,2,FALSE)</f>
        <v>44</v>
      </c>
      <c r="C18" t="s" s="51">
        <f>VLOOKUP(A18,'Membership-Insurance Progress R'!B$8:D$65,3,FALSE)</f>
        <v>35</v>
      </c>
      <c r="D18" s="52">
        <f>VLOOKUP(A18,'Membership-Insurance Progress R'!B$8:U$65,4,FALSE)</f>
        <v>74</v>
      </c>
      <c r="E18" s="53">
        <f>VLOOKUP(A18,'Membership-Insurance Progress R'!B$8:U$65,5,FALSE)</f>
        <v>5</v>
      </c>
      <c r="F18" s="53">
        <f>VLOOKUP($A18,'Membership-Insurance Progress R'!$B$8:$U$65,9,FALSE)</f>
        <v>5</v>
      </c>
      <c r="G18" s="53">
        <f>VLOOKUP($A18,'Membership-Insurance Progress R'!$B$8:$U$65,10,FALSE)</f>
        <v>0</v>
      </c>
      <c r="H18" s="53">
        <f>VLOOKUP($A18,'Membership-Insurance Progress R'!$B$8:$U$65,11,FALSE)</f>
        <v>5</v>
      </c>
      <c r="I18" s="54">
        <f>IF(E18,$H18/$E18,0)</f>
        <v>1</v>
      </c>
      <c r="J18" s="55">
        <f>VLOOKUP(A18,'Membership-Insurance Progress R'!B$8:U$65,13,FALSE)</f>
        <v>3</v>
      </c>
      <c r="K18" s="55">
        <f>VLOOKUP($A18,'Membership-Insurance Progress R'!$B$8:$U$65,17,FALSE)</f>
        <v>0</v>
      </c>
      <c r="L18" s="55">
        <f>VLOOKUP($A18,'Membership-Insurance Progress R'!$B$8:$U$65,18,FALSE)</f>
        <v>0</v>
      </c>
      <c r="M18" s="55">
        <f>VLOOKUP($A18,'Membership-Insurance Progress R'!$B$8:$U$65,19,FALSE)</f>
        <v>0</v>
      </c>
      <c r="N18" s="54">
        <f>IF(J18,$M18/$J18,0)</f>
        <v>0</v>
      </c>
      <c r="O18" t="s" s="56">
        <f>IF(ISERROR(VLOOKUP(A18,'365'!A$1:A$900,1,FALSE)),"x",VLOOKUP(A18,'365'!A$1:A$900,"x",FALSE))</f>
        <v>36</v>
      </c>
      <c r="P18" s="57">
        <f>IF(ISERROR(VLOOKUP(A18,'1728'!A$1:A$900,1,FALSE)),"x",VLOOKUP(A18,'1728'!A$1:A$900,"x",FALSE))</f>
      </c>
      <c r="Q18" s="58">
        <f>IF(ISERROR(VLOOKUP(A18,'SP7'!A$1:A$897,1,FALSE)),"x",VLOOKUP(A18,'SP7'!A$1:A$897,"x",FALSE))</f>
      </c>
      <c r="R18" t="s" s="59">
        <v>39</v>
      </c>
      <c r="S18" t="s" s="59">
        <v>39</v>
      </c>
      <c r="T18" t="s" s="59">
        <v>39</v>
      </c>
      <c r="U18" t="s" s="59">
        <v>39</v>
      </c>
      <c r="V18" s="60"/>
      <c r="W18" t="s" s="56">
        <f>IF(ISERROR(VLOOKUP(A18,'185'!A$1:A$900,1,FALSE)),"x",VLOOKUP(A18,'185'!A$1:A$900,"x",FALSE))</f>
        <v>36</v>
      </c>
      <c r="X18" t="s" s="56">
        <f>IF(ISERROR(VLOOKUP(A18,'1295-1'!A$1:A$900,1,FALSE)),"x",VLOOKUP(A18,'1295-1'!A$1:A$900,"x",FALSE))</f>
        <v>36</v>
      </c>
      <c r="Y18" s="48"/>
      <c r="Z18" s="33"/>
      <c r="AA18" s="33"/>
      <c r="AB18" s="33"/>
      <c r="AC18" s="33"/>
      <c r="AD18" s="33"/>
      <c r="AE18" s="33"/>
      <c r="AF18" s="33"/>
      <c r="AG18" s="33"/>
      <c r="AH18" s="33"/>
      <c r="AI18" s="33"/>
      <c r="AJ18" s="34"/>
    </row>
    <row r="19" ht="17.25" customHeight="1">
      <c r="A19" s="49">
        <v>7350</v>
      </c>
      <c r="B19" t="s" s="50">
        <f>VLOOKUP(A19,'Membership-Insurance Progress R'!B$8:C$719,2,FALSE)</f>
        <v>45</v>
      </c>
      <c r="C19" t="s" s="51">
        <f>VLOOKUP(A19,'Membership-Insurance Progress R'!B$8:D$65,3,FALSE)</f>
        <v>46</v>
      </c>
      <c r="D19" s="52">
        <f>VLOOKUP(A19,'Membership-Insurance Progress R'!B$8:U$65,4,FALSE)</f>
        <v>246</v>
      </c>
      <c r="E19" s="53">
        <f>VLOOKUP(A19,'Membership-Insurance Progress R'!B$8:U$65,5,FALSE)</f>
        <v>17</v>
      </c>
      <c r="F19" s="53">
        <f>VLOOKUP($A19,'Membership-Insurance Progress R'!$B$8:$U$65,9,FALSE)</f>
        <v>6</v>
      </c>
      <c r="G19" s="53">
        <f>VLOOKUP($A19,'Membership-Insurance Progress R'!$B$8:$U$65,10,FALSE)</f>
        <v>13</v>
      </c>
      <c r="H19" s="53">
        <f>VLOOKUP($A19,'Membership-Insurance Progress R'!$B$8:$U$65,11,FALSE)</f>
        <v>-7</v>
      </c>
      <c r="I19" s="54">
        <f>IF(E19,$H19/$E19,0)</f>
        <v>-0.411764705882353</v>
      </c>
      <c r="J19" s="55">
        <f>VLOOKUP(A19,'Membership-Insurance Progress R'!B$8:U$65,13,FALSE)</f>
        <v>6</v>
      </c>
      <c r="K19" s="55">
        <f>VLOOKUP($A19,'Membership-Insurance Progress R'!$B$8:$U$65,17,FALSE)</f>
        <v>1</v>
      </c>
      <c r="L19" s="55">
        <f>VLOOKUP($A19,'Membership-Insurance Progress R'!$B$8:$U$65,18,FALSE)</f>
        <v>2</v>
      </c>
      <c r="M19" s="55">
        <f>VLOOKUP($A19,'Membership-Insurance Progress R'!$B$8:$U$65,19,FALSE)</f>
        <v>-1</v>
      </c>
      <c r="N19" s="54">
        <f>IF(J19,$M19/$J19,0)</f>
        <v>-0.166666666666667</v>
      </c>
      <c r="O19" t="s" s="56">
        <f>IF(ISERROR(VLOOKUP(A19,'365'!A$1:A$900,1,FALSE)),"x",VLOOKUP(A19,'365'!A$1:A$900,"x",FALSE))</f>
        <v>36</v>
      </c>
      <c r="P19" s="57">
        <f>IF(ISERROR(VLOOKUP(A19,'1728'!A$1:A$900,1,FALSE)),"x",VLOOKUP(A19,'1728'!A$1:A$900,"x",FALSE))</f>
      </c>
      <c r="Q19" s="58">
        <f>IF(ISERROR(VLOOKUP(A19,'SP7'!A$1:A$897,1,FALSE)),"x",VLOOKUP(A19,'SP7'!A$1:A$897,"x",FALSE))</f>
      </c>
      <c r="R19" t="s" s="59">
        <v>39</v>
      </c>
      <c r="S19" t="s" s="59">
        <v>38</v>
      </c>
      <c r="T19" t="s" s="59">
        <v>39</v>
      </c>
      <c r="U19" t="s" s="59">
        <v>38</v>
      </c>
      <c r="V19" s="60"/>
      <c r="W19" t="s" s="56">
        <f>IF(ISERROR(VLOOKUP(A19,'185'!A$1:A$900,1,FALSE)),"x",VLOOKUP(A19,'185'!A$1:A$900,"x",FALSE))</f>
        <v>36</v>
      </c>
      <c r="X19" t="s" s="56">
        <f>IF(ISERROR(VLOOKUP(A19,'1295-1'!A$1:A$900,1,FALSE)),"x",VLOOKUP(A19,'1295-1'!A$1:A$900,"x",FALSE))</f>
        <v>36</v>
      </c>
      <c r="Y19" s="48"/>
      <c r="Z19" s="33"/>
      <c r="AA19" s="33"/>
      <c r="AB19" s="33"/>
      <c r="AC19" s="33"/>
      <c r="AD19" s="33"/>
      <c r="AE19" s="33"/>
      <c r="AF19" s="33"/>
      <c r="AG19" s="33"/>
      <c r="AH19" s="33"/>
      <c r="AI19" s="33"/>
      <c r="AJ19" s="34"/>
    </row>
    <row r="20" ht="17.25" customHeight="1">
      <c r="A20" s="49">
        <v>9107</v>
      </c>
      <c r="B20" t="s" s="50">
        <f>VLOOKUP(A20,'Membership-Insurance Progress R'!B$8:C$719,2,FALSE)</f>
        <v>45</v>
      </c>
      <c r="C20" t="s" s="51">
        <f>VLOOKUP(A20,'Membership-Insurance Progress R'!B$8:D$65,3,FALSE)</f>
        <v>35</v>
      </c>
      <c r="D20" s="52">
        <f>VLOOKUP(A20,'Membership-Insurance Progress R'!B$8:U$65,4,FALSE)</f>
        <v>106</v>
      </c>
      <c r="E20" s="53">
        <f>VLOOKUP(A20,'Membership-Insurance Progress R'!B$8:U$65,5,FALSE)</f>
        <v>7</v>
      </c>
      <c r="F20" s="53">
        <f>VLOOKUP($A20,'Membership-Insurance Progress R'!$B$8:$U$65,9,FALSE)</f>
        <v>0</v>
      </c>
      <c r="G20" s="53">
        <f>VLOOKUP($A20,'Membership-Insurance Progress R'!$B$8:$U$65,10,FALSE)</f>
        <v>0</v>
      </c>
      <c r="H20" s="53">
        <f>VLOOKUP($A20,'Membership-Insurance Progress R'!$B$8:$U$65,11,FALSE)</f>
        <v>0</v>
      </c>
      <c r="I20" s="54">
        <f>IF(E20,$H20/$E20,0)</f>
        <v>0</v>
      </c>
      <c r="J20" s="55">
        <f>VLOOKUP(A20,'Membership-Insurance Progress R'!B$8:U$65,13,FALSE)</f>
        <v>3</v>
      </c>
      <c r="K20" s="55">
        <f>VLOOKUP($A20,'Membership-Insurance Progress R'!$B$8:$U$65,17,FALSE)</f>
        <v>0</v>
      </c>
      <c r="L20" s="55">
        <f>VLOOKUP($A20,'Membership-Insurance Progress R'!$B$8:$U$65,18,FALSE)</f>
        <v>0</v>
      </c>
      <c r="M20" s="55">
        <f>VLOOKUP($A20,'Membership-Insurance Progress R'!$B$8:$U$65,19,FALSE)</f>
        <v>0</v>
      </c>
      <c r="N20" s="54">
        <f>IF(J20,$M20/$J20,0)</f>
        <v>0</v>
      </c>
      <c r="O20" t="s" s="56">
        <f>IF(ISERROR(VLOOKUP(A20,'365'!A$1:A$900,1,FALSE)),"x",VLOOKUP(A20,'365'!A$1:A$900,"x",FALSE))</f>
        <v>36</v>
      </c>
      <c r="P20" s="57">
        <f>IF(ISERROR(VLOOKUP(A20,'1728'!A$1:A$900,1,FALSE)),"x",VLOOKUP(A20,'1728'!A$1:A$900,"x",FALSE))</f>
      </c>
      <c r="Q20" s="58">
        <f>IF(ISERROR(VLOOKUP(A20,'SP7'!A$1:A$897,1,FALSE)),"x",VLOOKUP(A20,'SP7'!A$1:A$897,"x",FALSE))</f>
      </c>
      <c r="R20" t="s" s="59">
        <v>39</v>
      </c>
      <c r="S20" t="s" s="59">
        <v>37</v>
      </c>
      <c r="T20" t="s" s="59">
        <v>38</v>
      </c>
      <c r="U20" t="s" s="59">
        <v>38</v>
      </c>
      <c r="V20" s="60"/>
      <c r="W20" t="s" s="56">
        <f>IF(ISERROR(VLOOKUP(A20,'185'!A$1:A$900,1,FALSE)),"x",VLOOKUP(A20,'185'!A$1:A$900,"x",FALSE))</f>
        <v>36</v>
      </c>
      <c r="X20" t="s" s="56">
        <f>IF(ISERROR(VLOOKUP(A20,'1295-1'!A$1:A$900,1,FALSE)),"x",VLOOKUP(A20,'1295-1'!A$1:A$900,"x",FALSE))</f>
        <v>36</v>
      </c>
      <c r="Y20" s="48"/>
      <c r="Z20" s="33"/>
      <c r="AA20" s="33"/>
      <c r="AB20" s="33"/>
      <c r="AC20" s="33"/>
      <c r="AD20" s="33"/>
      <c r="AE20" s="33"/>
      <c r="AF20" s="33"/>
      <c r="AG20" s="33"/>
      <c r="AH20" s="33"/>
      <c r="AI20" s="33"/>
      <c r="AJ20" s="34"/>
    </row>
    <row r="21" ht="17.25" customHeight="1">
      <c r="A21" s="49">
        <v>10057</v>
      </c>
      <c r="B21" t="s" s="50">
        <f>VLOOKUP(A21,'Membership-Insurance Progress R'!B$8:C$719,2,FALSE)</f>
        <v>45</v>
      </c>
      <c r="C21" t="s" s="51">
        <f>VLOOKUP(A21,'Membership-Insurance Progress R'!B$8:D$65,3,FALSE)</f>
        <v>47</v>
      </c>
      <c r="D21" s="52">
        <f>VLOOKUP(A21,'Membership-Insurance Progress R'!B$8:U$65,4,FALSE)</f>
        <v>36</v>
      </c>
      <c r="E21" s="53">
        <f>VLOOKUP(A21,'Membership-Insurance Progress R'!B$8:U$65,5,FALSE)</f>
        <v>4</v>
      </c>
      <c r="F21" s="53">
        <f>VLOOKUP($A21,'Membership-Insurance Progress R'!$B$8:$U$65,9,FALSE)</f>
        <v>0</v>
      </c>
      <c r="G21" s="53">
        <f>VLOOKUP($A21,'Membership-Insurance Progress R'!$B$8:$U$65,10,FALSE)</f>
        <v>0</v>
      </c>
      <c r="H21" s="53">
        <f>VLOOKUP($A21,'Membership-Insurance Progress R'!$B$8:$U$65,11,FALSE)</f>
        <v>0</v>
      </c>
      <c r="I21" s="54">
        <f>IF(E21,$H21/$E21,0)</f>
        <v>0</v>
      </c>
      <c r="J21" s="55">
        <f>VLOOKUP(A21,'Membership-Insurance Progress R'!B$8:U$65,13,FALSE)</f>
        <v>3</v>
      </c>
      <c r="K21" s="55">
        <f>VLOOKUP($A21,'Membership-Insurance Progress R'!$B$8:$U$65,17,FALSE)</f>
        <v>0</v>
      </c>
      <c r="L21" s="55">
        <f>VLOOKUP($A21,'Membership-Insurance Progress R'!$B$8:$U$65,18,FALSE)</f>
        <v>0</v>
      </c>
      <c r="M21" s="55">
        <f>VLOOKUP($A21,'Membership-Insurance Progress R'!$B$8:$U$65,19,FALSE)</f>
        <v>0</v>
      </c>
      <c r="N21" s="54">
        <f>IF(J21,$M21/$J21,0)</f>
        <v>0</v>
      </c>
      <c r="O21" s="57">
        <f>IF(ISERROR(VLOOKUP(A21,'365'!A$1:A$900,1,FALSE)),"x",VLOOKUP(A21,'365'!A$1:A$900,"x",FALSE))</f>
      </c>
      <c r="P21" s="57">
        <f>IF(ISERROR(VLOOKUP(A21,'1728'!A$1:A$900,1,FALSE)),"x",VLOOKUP(A21,'1728'!A$1:A$900,"x",FALSE))</f>
      </c>
      <c r="Q21" s="58">
        <f>IF(ISERROR(VLOOKUP(A21,'SP7'!A$1:A$897,1,FALSE)),"x",VLOOKUP(A21,'SP7'!A$1:A$897,"x",FALSE))</f>
      </c>
      <c r="R21" t="s" s="59">
        <v>38</v>
      </c>
      <c r="S21" t="s" s="59">
        <v>38</v>
      </c>
      <c r="T21" t="s" s="59">
        <v>38</v>
      </c>
      <c r="U21" t="s" s="59">
        <v>38</v>
      </c>
      <c r="V21" s="60"/>
      <c r="W21" s="57">
        <f>IF(ISERROR(VLOOKUP(A21,'185'!A$1:A$900,1,FALSE)),"x",VLOOKUP(A21,'185'!A$1:A$900,"x",FALSE))</f>
      </c>
      <c r="X21" s="57">
        <f>IF(ISERROR(VLOOKUP(A21,'1295-1'!A$1:A$900,1,FALSE)),"x",VLOOKUP(A21,'1295-1'!A$1:A$900,"x",FALSE))</f>
      </c>
      <c r="Y21" s="48"/>
      <c r="Z21" s="33"/>
      <c r="AA21" s="33"/>
      <c r="AB21" s="33"/>
      <c r="AC21" s="33"/>
      <c r="AD21" s="33"/>
      <c r="AE21" s="33"/>
      <c r="AF21" s="33"/>
      <c r="AG21" s="33"/>
      <c r="AH21" s="33"/>
      <c r="AI21" s="33"/>
      <c r="AJ21" s="34"/>
    </row>
    <row r="22" ht="17.25" customHeight="1">
      <c r="A22" s="62">
        <v>15390</v>
      </c>
      <c r="B22" t="s" s="50">
        <f>VLOOKUP(A22,'Membership-Insurance Progress R'!B$8:C$719,2,FALSE)</f>
        <v>45</v>
      </c>
      <c r="C22" t="s" s="51">
        <f>VLOOKUP(A22,'Membership-Insurance Progress R'!B$8:D$65,3,FALSE)</f>
        <v>48</v>
      </c>
      <c r="D22" s="52">
        <f>VLOOKUP(A22,'Membership-Insurance Progress R'!B$8:U$65,4,FALSE)</f>
        <v>5</v>
      </c>
      <c r="E22" s="53">
        <f>VLOOKUP(A22,'Membership-Insurance Progress R'!B$8:U$65,5,FALSE)</f>
        <v>19</v>
      </c>
      <c r="F22" s="53">
        <f>VLOOKUP($A22,'Membership-Insurance Progress R'!$B$8:$U$65,9,FALSE)</f>
        <v>0</v>
      </c>
      <c r="G22" s="53">
        <f>VLOOKUP($A22,'Membership-Insurance Progress R'!$B$8:$U$65,10,FALSE)</f>
        <v>0</v>
      </c>
      <c r="H22" s="53">
        <f>VLOOKUP($A22,'Membership-Insurance Progress R'!$B$8:$U$65,11,FALSE)</f>
        <v>0</v>
      </c>
      <c r="I22" s="54">
        <f>IF(E22,$H22/$E22,0)</f>
        <v>0</v>
      </c>
      <c r="J22" s="55">
        <f>VLOOKUP(A22,'Membership-Insurance Progress R'!B$8:U$65,13,FALSE)</f>
        <v>3</v>
      </c>
      <c r="K22" s="55">
        <f>VLOOKUP($A22,'Membership-Insurance Progress R'!$B$8:$U$65,17,FALSE)</f>
        <v>0</v>
      </c>
      <c r="L22" s="55">
        <f>VLOOKUP($A22,'Membership-Insurance Progress R'!$B$8:$U$65,18,FALSE)</f>
        <v>0</v>
      </c>
      <c r="M22" s="55">
        <f>VLOOKUP($A22,'Membership-Insurance Progress R'!$B$8:$U$65,19,FALSE)</f>
        <v>0</v>
      </c>
      <c r="N22" s="54">
        <f>IF(J22,$M22/$J22,0)</f>
        <v>0</v>
      </c>
      <c r="O22" s="57">
        <f>IF(ISERROR(VLOOKUP(A22,'365'!A$1:A$900,1,FALSE)),"x",VLOOKUP(A22,'365'!A$1:A$900,"x",FALSE))</f>
      </c>
      <c r="P22" s="57">
        <f>IF(ISERROR(VLOOKUP(A22,'1728'!A$1:A$900,1,FALSE)),"x",VLOOKUP(A22,'1728'!A$1:A$900,"x",FALSE))</f>
      </c>
      <c r="Q22" s="58">
        <f>IF(ISERROR(VLOOKUP(A22,'SP7'!A$1:A$897,1,FALSE)),"x",VLOOKUP(A22,'SP7'!A$1:A$897,"x",FALSE))</f>
      </c>
      <c r="R22" t="s" s="59">
        <v>38</v>
      </c>
      <c r="S22" t="s" s="59">
        <v>38</v>
      </c>
      <c r="T22" t="s" s="59">
        <v>38</v>
      </c>
      <c r="U22" t="s" s="59">
        <v>38</v>
      </c>
      <c r="V22" s="60"/>
      <c r="W22" s="57">
        <f>IF(ISERROR(VLOOKUP(A22,'185'!A$1:A$900,1,FALSE)),"x",VLOOKUP(A22,'185'!A$1:A$900,"x",FALSE))</f>
      </c>
      <c r="X22" s="57">
        <f>IF(ISERROR(VLOOKUP(A22,'1295-1'!A$1:A$900,1,FALSE)),"x",VLOOKUP(A22,'1295-1'!A$1:A$900,"x",FALSE))</f>
      </c>
      <c r="Y22" s="48"/>
      <c r="Z22" s="33"/>
      <c r="AA22" s="33"/>
      <c r="AB22" s="33"/>
      <c r="AC22" s="33"/>
      <c r="AD22" s="33"/>
      <c r="AE22" s="33"/>
      <c r="AF22" s="33"/>
      <c r="AG22" s="33"/>
      <c r="AH22" s="33"/>
      <c r="AI22" s="33"/>
      <c r="AJ22" s="34"/>
    </row>
    <row r="23" ht="17.25" customHeight="1">
      <c r="A23" s="49">
        <v>2878</v>
      </c>
      <c r="B23" t="s" s="50">
        <f>VLOOKUP(A23,'Membership-Insurance Progress R'!B$8:C$719,2,FALSE)</f>
        <v>49</v>
      </c>
      <c r="C23" t="s" s="51">
        <f>VLOOKUP(A23,'Membership-Insurance Progress R'!B$8:D$65,3,FALSE)</f>
        <v>42</v>
      </c>
      <c r="D23" s="52">
        <f>VLOOKUP(A23,'Membership-Insurance Progress R'!B$8:U$65,4,FALSE)</f>
        <v>148</v>
      </c>
      <c r="E23" s="53">
        <f>VLOOKUP(A23,'Membership-Insurance Progress R'!B$8:U$65,5,FALSE)</f>
        <v>8</v>
      </c>
      <c r="F23" s="53">
        <f>VLOOKUP($A23,'Membership-Insurance Progress R'!$B$8:$U$65,9,FALSE)</f>
        <v>1</v>
      </c>
      <c r="G23" s="53">
        <f>VLOOKUP($A23,'Membership-Insurance Progress R'!$B$8:$U$65,10,FALSE)</f>
        <v>7</v>
      </c>
      <c r="H23" s="53">
        <f>VLOOKUP($A23,'Membership-Insurance Progress R'!$B$8:$U$65,11,FALSE)</f>
        <v>-6</v>
      </c>
      <c r="I23" s="54">
        <f>IF(E23,$H23/$E23,0)</f>
        <v>-0.75</v>
      </c>
      <c r="J23" s="55">
        <f>VLOOKUP(A23,'Membership-Insurance Progress R'!B$8:U$65,13,FALSE)</f>
        <v>3</v>
      </c>
      <c r="K23" s="55">
        <f>VLOOKUP($A23,'Membership-Insurance Progress R'!$B$8:$U$65,17,FALSE)</f>
        <v>1</v>
      </c>
      <c r="L23" s="55">
        <f>VLOOKUP($A23,'Membership-Insurance Progress R'!$B$8:$U$65,18,FALSE)</f>
        <v>4</v>
      </c>
      <c r="M23" s="55">
        <f>VLOOKUP($A23,'Membership-Insurance Progress R'!$B$8:$U$65,19,FALSE)</f>
        <v>-3</v>
      </c>
      <c r="N23" s="54">
        <f>IF(J23,$M23/$J23,0)</f>
        <v>-1</v>
      </c>
      <c r="O23" t="s" s="56">
        <f>IF(ISERROR(VLOOKUP(A23,'365'!A$1:A$900,1,FALSE)),"x",VLOOKUP(A23,'365'!A$1:A$900,"x",FALSE))</f>
        <v>36</v>
      </c>
      <c r="P23" s="57">
        <f>IF(ISERROR(VLOOKUP(A23,'1728'!A$1:A$900,1,FALSE)),"x",VLOOKUP(A23,'1728'!A$1:A$900,"x",FALSE))</f>
      </c>
      <c r="Q23" s="58">
        <f>IF(ISERROR(VLOOKUP(A23,'SP7'!A$1:A$897,1,FALSE)),"x",VLOOKUP(A23,'SP7'!A$1:A$897,"x",FALSE))</f>
      </c>
      <c r="R23" t="s" s="59">
        <v>39</v>
      </c>
      <c r="S23" t="s" s="59">
        <v>39</v>
      </c>
      <c r="T23" t="s" s="59">
        <v>39</v>
      </c>
      <c r="U23" t="s" s="59">
        <v>39</v>
      </c>
      <c r="V23" s="60"/>
      <c r="W23" t="s" s="56">
        <f>IF(ISERROR(VLOOKUP(A23,'185'!A$1:A$900,1,FALSE)),"x",VLOOKUP(A23,'185'!A$1:A$900,"x",FALSE))</f>
        <v>36</v>
      </c>
      <c r="X23" t="s" s="56">
        <f>IF(ISERROR(VLOOKUP(A23,'1295-1'!A$1:A$900,1,FALSE)),"x",VLOOKUP(A23,'1295-1'!A$1:A$900,"x",FALSE))</f>
        <v>36</v>
      </c>
      <c r="Y23" s="48"/>
      <c r="Z23" s="33"/>
      <c r="AA23" s="33"/>
      <c r="AB23" s="33"/>
      <c r="AC23" s="33"/>
      <c r="AD23" s="33"/>
      <c r="AE23" s="33"/>
      <c r="AF23" s="33"/>
      <c r="AG23" s="33"/>
      <c r="AH23" s="33"/>
      <c r="AI23" s="33"/>
      <c r="AJ23" s="34"/>
    </row>
    <row r="24" ht="17.25" customHeight="1">
      <c r="A24" s="49">
        <v>3246</v>
      </c>
      <c r="B24" t="s" s="50">
        <f>VLOOKUP(A24,'Membership-Insurance Progress R'!B$8:C$719,2,FALSE)</f>
        <v>49</v>
      </c>
      <c r="C24" t="s" s="51">
        <f>VLOOKUP(A24,'Membership-Insurance Progress R'!B$8:D$65,3,FALSE)</f>
        <v>35</v>
      </c>
      <c r="D24" s="52">
        <f>VLOOKUP(A24,'Membership-Insurance Progress R'!B$8:U$65,4,FALSE)</f>
        <v>111</v>
      </c>
      <c r="E24" s="53">
        <f>VLOOKUP(A24,'Membership-Insurance Progress R'!B$8:U$65,5,FALSE)</f>
        <v>7</v>
      </c>
      <c r="F24" s="53">
        <f>VLOOKUP($A24,'Membership-Insurance Progress R'!$B$8:$U$65,9,FALSE)</f>
        <v>0</v>
      </c>
      <c r="G24" s="53">
        <f>VLOOKUP($A24,'Membership-Insurance Progress R'!$B$8:$U$65,10,FALSE)</f>
        <v>0</v>
      </c>
      <c r="H24" s="53">
        <f>VLOOKUP($A24,'Membership-Insurance Progress R'!$B$8:$U$65,11,FALSE)</f>
        <v>0</v>
      </c>
      <c r="I24" s="54">
        <f>IF(E24,$H24/$E24,0)</f>
        <v>0</v>
      </c>
      <c r="J24" s="55">
        <f>VLOOKUP(A24,'Membership-Insurance Progress R'!B$8:U$65,13,FALSE)</f>
        <v>3</v>
      </c>
      <c r="K24" s="55">
        <f>VLOOKUP($A24,'Membership-Insurance Progress R'!$B$8:$U$65,17,FALSE)</f>
        <v>0</v>
      </c>
      <c r="L24" s="55">
        <f>VLOOKUP($A24,'Membership-Insurance Progress R'!$B$8:$U$65,18,FALSE)</f>
        <v>0</v>
      </c>
      <c r="M24" s="55">
        <f>VLOOKUP($A24,'Membership-Insurance Progress R'!$B$8:$U$65,19,FALSE)</f>
        <v>0</v>
      </c>
      <c r="N24" s="54">
        <f>IF(J24,$M24/$J24,0)</f>
        <v>0</v>
      </c>
      <c r="O24" t="s" s="56">
        <f>IF(ISERROR(VLOOKUP(A24,'365'!A$1:A$900,1,FALSE)),"x",VLOOKUP(A24,'365'!A$1:A$900,"x",FALSE))</f>
        <v>36</v>
      </c>
      <c r="P24" s="57">
        <f>IF(ISERROR(VLOOKUP(A24,'1728'!A$1:A$900,1,FALSE)),"x",VLOOKUP(A24,'1728'!A$1:A$900,"x",FALSE))</f>
      </c>
      <c r="Q24" s="58">
        <f>IF(ISERROR(VLOOKUP(A24,'SP7'!A$1:A$897,1,FALSE)),"x",VLOOKUP(A24,'SP7'!A$1:A$897,"x",FALSE))</f>
      </c>
      <c r="R24" t="s" s="59">
        <v>39</v>
      </c>
      <c r="S24" t="s" s="59">
        <v>39</v>
      </c>
      <c r="T24" t="s" s="59">
        <v>39</v>
      </c>
      <c r="U24" t="s" s="59">
        <v>39</v>
      </c>
      <c r="V24" s="63"/>
      <c r="W24" t="s" s="56">
        <f>IF(ISERROR(VLOOKUP(A24,'185'!A$1:A$900,1,FALSE)),"x",VLOOKUP(A24,'185'!A$1:A$900,"x",FALSE))</f>
        <v>36</v>
      </c>
      <c r="X24" t="s" s="56">
        <f>IF(ISERROR(VLOOKUP(A24,'1295-1'!A$1:A$900,1,FALSE)),"x",VLOOKUP(A24,'1295-1'!A$1:A$900,"x",FALSE))</f>
        <v>36</v>
      </c>
      <c r="Y24" s="48"/>
      <c r="Z24" s="33"/>
      <c r="AA24" s="33"/>
      <c r="AB24" s="33"/>
      <c r="AC24" s="33"/>
      <c r="AD24" s="33"/>
      <c r="AE24" s="33"/>
      <c r="AF24" s="33"/>
      <c r="AG24" s="33"/>
      <c r="AH24" s="33"/>
      <c r="AI24" s="33"/>
      <c r="AJ24" s="34"/>
    </row>
    <row r="25" ht="17.25" customHeight="1">
      <c r="A25" s="49">
        <v>3854</v>
      </c>
      <c r="B25" t="s" s="50">
        <f>VLOOKUP(A25,'Membership-Insurance Progress R'!B$8:C$719,2,FALSE)</f>
        <v>49</v>
      </c>
      <c r="C25" t="s" s="51">
        <f>VLOOKUP(A25,'Membership-Insurance Progress R'!B$8:D$65,3,FALSE)</f>
        <v>50</v>
      </c>
      <c r="D25" s="52">
        <f>VLOOKUP(A25,'Membership-Insurance Progress R'!B$8:U$65,4,FALSE)</f>
        <v>157</v>
      </c>
      <c r="E25" s="53">
        <f>VLOOKUP(A25,'Membership-Insurance Progress R'!B$8:U$65,5,FALSE)</f>
        <v>10</v>
      </c>
      <c r="F25" s="53">
        <f>VLOOKUP($A25,'Membership-Insurance Progress R'!$B$8:$U$65,9,FALSE)</f>
        <v>0</v>
      </c>
      <c r="G25" s="53">
        <f>VLOOKUP($A25,'Membership-Insurance Progress R'!$B$8:$U$65,10,FALSE)</f>
        <v>0</v>
      </c>
      <c r="H25" s="53">
        <f>VLOOKUP($A25,'Membership-Insurance Progress R'!$B$8:$U$65,11,FALSE)</f>
        <v>0</v>
      </c>
      <c r="I25" s="54">
        <f>IF(E25,$H25/$E25,0)</f>
        <v>0</v>
      </c>
      <c r="J25" s="55">
        <f>VLOOKUP(A25,'Membership-Insurance Progress R'!B$8:U$65,13,FALSE)</f>
        <v>4</v>
      </c>
      <c r="K25" s="55">
        <f>VLOOKUP($A25,'Membership-Insurance Progress R'!$B$8:$U$65,17,FALSE)</f>
        <v>1</v>
      </c>
      <c r="L25" s="55">
        <f>VLOOKUP($A25,'Membership-Insurance Progress R'!$B$8:$U$65,18,FALSE)</f>
        <v>0</v>
      </c>
      <c r="M25" s="55">
        <f>VLOOKUP($A25,'Membership-Insurance Progress R'!$B$8:$U$65,19,FALSE)</f>
        <v>1</v>
      </c>
      <c r="N25" s="54">
        <f>IF(J25,$M25/$J25,0)</f>
        <v>0.25</v>
      </c>
      <c r="O25" t="s" s="56">
        <f>IF(ISERROR(VLOOKUP(A25,'365'!A$1:A$900,1,FALSE)),"x",VLOOKUP(A25,'365'!A$1:A$900,"x",FALSE))</f>
        <v>36</v>
      </c>
      <c r="P25" s="57">
        <f>IF(ISERROR(VLOOKUP(A25,'1728'!A$1:A$900,1,FALSE)),"x",VLOOKUP(A25,'1728'!A$1:A$900,"x",FALSE))</f>
      </c>
      <c r="Q25" s="58">
        <f>IF(ISERROR(VLOOKUP(A25,'SP7'!A$1:A$897,1,FALSE)),"x",VLOOKUP(A25,'SP7'!A$1:A$897,"x",FALSE))</f>
      </c>
      <c r="R25" t="s" s="59">
        <v>39</v>
      </c>
      <c r="S25" t="s" s="59">
        <v>37</v>
      </c>
      <c r="T25" t="s" s="59">
        <v>37</v>
      </c>
      <c r="U25" t="s" s="59">
        <v>38</v>
      </c>
      <c r="V25" s="60"/>
      <c r="W25" t="s" s="56">
        <f>IF(ISERROR(VLOOKUP(A25,'185'!A$1:A$900,1,FALSE)),"x",VLOOKUP(A25,'185'!A$1:A$900,"x",FALSE))</f>
        <v>36</v>
      </c>
      <c r="X25" s="57">
        <f>IF(ISERROR(VLOOKUP(A25,'1295-1'!A$1:A$900,1,FALSE)),"x",VLOOKUP(A25,'1295-1'!A$1:A$900,"x",FALSE))</f>
      </c>
      <c r="Y25" s="48"/>
      <c r="Z25" s="33"/>
      <c r="AA25" s="33"/>
      <c r="AB25" s="33"/>
      <c r="AC25" s="33"/>
      <c r="AD25" s="33"/>
      <c r="AE25" s="33"/>
      <c r="AF25" s="33"/>
      <c r="AG25" s="33"/>
      <c r="AH25" s="33"/>
      <c r="AI25" s="33"/>
      <c r="AJ25" s="34"/>
    </row>
    <row r="26" ht="17.25" customHeight="1">
      <c r="A26" s="49">
        <v>9007</v>
      </c>
      <c r="B26" t="s" s="50">
        <f>VLOOKUP(A26,'Membership-Insurance Progress R'!B$8:C$719,2,FALSE)</f>
        <v>49</v>
      </c>
      <c r="C26" t="s" s="51">
        <f>VLOOKUP(A26,'Membership-Insurance Progress R'!B$8:D$65,3,FALSE)</f>
        <v>42</v>
      </c>
      <c r="D26" s="52">
        <f>VLOOKUP(A26,'Membership-Insurance Progress R'!B$8:U$65,4,FALSE)</f>
        <v>87</v>
      </c>
      <c r="E26" s="53">
        <f>VLOOKUP(A26,'Membership-Insurance Progress R'!B$8:U$65,5,FALSE)</f>
        <v>6</v>
      </c>
      <c r="F26" s="53">
        <f>VLOOKUP($A26,'Membership-Insurance Progress R'!$B$8:$U$65,9,FALSE)</f>
        <v>0</v>
      </c>
      <c r="G26" s="53">
        <f>VLOOKUP($A26,'Membership-Insurance Progress R'!$B$8:$U$65,10,FALSE)</f>
        <v>0</v>
      </c>
      <c r="H26" s="53">
        <f>VLOOKUP($A26,'Membership-Insurance Progress R'!$B$8:$U$65,11,FALSE)</f>
        <v>0</v>
      </c>
      <c r="I26" s="54">
        <f>IF(E26,$H26/$E26,0)</f>
        <v>0</v>
      </c>
      <c r="J26" s="55">
        <f>VLOOKUP(A26,'Membership-Insurance Progress R'!B$8:U$65,13,FALSE)</f>
        <v>3</v>
      </c>
      <c r="K26" s="55">
        <f>VLOOKUP($A26,'Membership-Insurance Progress R'!$B$8:$U$65,17,FALSE)</f>
        <v>0</v>
      </c>
      <c r="L26" s="55">
        <f>VLOOKUP($A26,'Membership-Insurance Progress R'!$B$8:$U$65,18,FALSE)</f>
        <v>0</v>
      </c>
      <c r="M26" s="55">
        <f>VLOOKUP($A26,'Membership-Insurance Progress R'!$B$8:$U$65,19,FALSE)</f>
        <v>0</v>
      </c>
      <c r="N26" s="54">
        <f>IF(J26,$M26/$J26,0)</f>
        <v>0</v>
      </c>
      <c r="O26" t="s" s="56">
        <f>IF(ISERROR(VLOOKUP(A26,'365'!A$1:A$900,1,FALSE)),"x",VLOOKUP(A26,'365'!A$1:A$900,"x",FALSE))</f>
        <v>36</v>
      </c>
      <c r="P26" s="57">
        <f>IF(ISERROR(VLOOKUP(A26,'1728'!A$1:A$900,1,FALSE)),"x",VLOOKUP(A26,'1728'!A$1:A$900,"x",FALSE))</f>
      </c>
      <c r="Q26" s="58">
        <f>IF(ISERROR(VLOOKUP(A26,'SP7'!A$1:A$897,1,FALSE)),"x",VLOOKUP(A26,'SP7'!A$1:A$897,"x",FALSE))</f>
      </c>
      <c r="R26" t="s" s="59">
        <v>39</v>
      </c>
      <c r="S26" t="s" s="59">
        <v>39</v>
      </c>
      <c r="T26" t="s" s="59">
        <v>39</v>
      </c>
      <c r="U26" t="s" s="59">
        <v>38</v>
      </c>
      <c r="V26" s="61"/>
      <c r="W26" t="s" s="56">
        <f>IF(ISERROR(VLOOKUP(A26,'185'!A$1:A$900,1,FALSE)),"x",VLOOKUP(A26,'185'!A$1:A$900,"x",FALSE))</f>
        <v>36</v>
      </c>
      <c r="X26" t="s" s="56">
        <f>IF(ISERROR(VLOOKUP(A26,'1295-1'!A$1:A$900,1,FALSE)),"x",VLOOKUP(A26,'1295-1'!A$1:A$900,"x",FALSE))</f>
        <v>36</v>
      </c>
      <c r="Y26" s="48"/>
      <c r="Z26" s="33"/>
      <c r="AA26" s="33"/>
      <c r="AB26" s="33"/>
      <c r="AC26" s="33"/>
      <c r="AD26" s="33"/>
      <c r="AE26" s="33"/>
      <c r="AF26" s="33"/>
      <c r="AG26" s="33"/>
      <c r="AH26" s="33"/>
      <c r="AI26" s="33"/>
      <c r="AJ26" s="34"/>
    </row>
    <row r="27" ht="17.25" customHeight="1">
      <c r="A27" s="49">
        <v>9347</v>
      </c>
      <c r="B27" t="s" s="50">
        <f>VLOOKUP(A27,'Membership-Insurance Progress R'!B$8:C$719,2,FALSE)</f>
        <v>49</v>
      </c>
      <c r="C27" t="s" s="51">
        <f>VLOOKUP(A27,'Membership-Insurance Progress R'!B$8:D$65,3,FALSE)</f>
        <v>42</v>
      </c>
      <c r="D27" s="52">
        <f>VLOOKUP(A27,'Membership-Insurance Progress R'!B$8:U$65,4,FALSE)</f>
        <v>87</v>
      </c>
      <c r="E27" s="53">
        <f>VLOOKUP(A27,'Membership-Insurance Progress R'!B$8:U$65,5,FALSE)</f>
        <v>6</v>
      </c>
      <c r="F27" s="53">
        <f>VLOOKUP($A27,'Membership-Insurance Progress R'!$B$8:$U$65,9,FALSE)</f>
        <v>0</v>
      </c>
      <c r="G27" s="53">
        <f>VLOOKUP($A27,'Membership-Insurance Progress R'!$B$8:$U$65,10,FALSE)</f>
        <v>0</v>
      </c>
      <c r="H27" s="53">
        <f>VLOOKUP($A27,'Membership-Insurance Progress R'!$B$8:$U$65,11,FALSE)</f>
        <v>0</v>
      </c>
      <c r="I27" s="54">
        <f>IF(E27,$H27/$E27,0)</f>
        <v>0</v>
      </c>
      <c r="J27" s="55">
        <f>VLOOKUP(A27,'Membership-Insurance Progress R'!B$8:U$65,13,FALSE)</f>
        <v>3</v>
      </c>
      <c r="K27" s="55">
        <f>VLOOKUP($A27,'Membership-Insurance Progress R'!$B$8:$U$65,17,FALSE)</f>
        <v>0</v>
      </c>
      <c r="L27" s="55">
        <f>VLOOKUP($A27,'Membership-Insurance Progress R'!$B$8:$U$65,18,FALSE)</f>
        <v>0</v>
      </c>
      <c r="M27" s="55">
        <f>VLOOKUP($A27,'Membership-Insurance Progress R'!$B$8:$U$65,19,FALSE)</f>
        <v>0</v>
      </c>
      <c r="N27" s="54">
        <f>IF(J27,$M27/$J27,0)</f>
        <v>0</v>
      </c>
      <c r="O27" t="s" s="56">
        <f>IF(ISERROR(VLOOKUP(A27,'365'!A$1:A$900,1,FALSE)),"x",VLOOKUP(A27,'365'!A$1:A$900,"x",FALSE))</f>
        <v>36</v>
      </c>
      <c r="P27" s="57">
        <f>IF(ISERROR(VLOOKUP(A27,'1728'!A$1:A$900,1,FALSE)),"x",VLOOKUP(A27,'1728'!A$1:A$900,"x",FALSE))</f>
      </c>
      <c r="Q27" s="58">
        <f>IF(ISERROR(VLOOKUP(A27,'SP7'!A$1:A$897,1,FALSE)),"x",VLOOKUP(A27,'SP7'!A$1:A$897,"x",FALSE))</f>
      </c>
      <c r="R27" t="s" s="59">
        <v>39</v>
      </c>
      <c r="S27" t="s" s="59">
        <v>39</v>
      </c>
      <c r="T27" t="s" s="59">
        <v>39</v>
      </c>
      <c r="U27" t="s" s="59">
        <v>39</v>
      </c>
      <c r="V27" s="61"/>
      <c r="W27" t="s" s="56">
        <f>IF(ISERROR(VLOOKUP(A27,'185'!A$1:A$900,1,FALSE)),"x",VLOOKUP(A27,'185'!A$1:A$900,"x",FALSE))</f>
        <v>36</v>
      </c>
      <c r="X27" t="s" s="56">
        <f>IF(ISERROR(VLOOKUP(A27,'1295-1'!A$1:A$900,1,FALSE)),"x",VLOOKUP(A27,'1295-1'!A$1:A$900,"x",FALSE))</f>
        <v>36</v>
      </c>
      <c r="Y27" s="48"/>
      <c r="Z27" s="33"/>
      <c r="AA27" s="33"/>
      <c r="AB27" s="33"/>
      <c r="AC27" s="33"/>
      <c r="AD27" s="33"/>
      <c r="AE27" s="33"/>
      <c r="AF27" s="33"/>
      <c r="AG27" s="33"/>
      <c r="AH27" s="33"/>
      <c r="AI27" s="33"/>
      <c r="AJ27" s="34"/>
    </row>
    <row r="28" ht="17.25" customHeight="1">
      <c r="A28" s="49">
        <v>3528</v>
      </c>
      <c r="B28" t="s" s="50">
        <f>VLOOKUP(A28,'Membership-Insurance Progress R'!B$8:C$719,2,FALSE)</f>
        <v>51</v>
      </c>
      <c r="C28" t="s" s="51">
        <f>VLOOKUP(A28,'Membership-Insurance Progress R'!B$8:D$65,3,FALSE)</f>
        <v>52</v>
      </c>
      <c r="D28" s="52">
        <f>VLOOKUP(A28,'Membership-Insurance Progress R'!B$8:U$65,4,FALSE)</f>
        <v>102</v>
      </c>
      <c r="E28" s="53">
        <f>VLOOKUP(A28,'Membership-Insurance Progress R'!B$8:U$65,5,FALSE)</f>
        <v>6</v>
      </c>
      <c r="F28" s="53">
        <f>VLOOKUP($A28,'Membership-Insurance Progress R'!$B$8:$U$65,9,FALSE)</f>
        <v>1</v>
      </c>
      <c r="G28" s="53">
        <f>VLOOKUP($A28,'Membership-Insurance Progress R'!$B$8:$U$65,10,FALSE)</f>
        <v>0</v>
      </c>
      <c r="H28" s="53">
        <f>VLOOKUP($A28,'Membership-Insurance Progress R'!$B$8:$U$65,11,FALSE)</f>
        <v>1</v>
      </c>
      <c r="I28" s="54">
        <f>IF(E28,$H28/$E28,0)</f>
        <v>0.166666666666667</v>
      </c>
      <c r="J28" s="55">
        <f>VLOOKUP(A28,'Membership-Insurance Progress R'!B$8:U$65,13,FALSE)</f>
        <v>3</v>
      </c>
      <c r="K28" s="55">
        <f>VLOOKUP($A28,'Membership-Insurance Progress R'!$B$8:$U$65,17,FALSE)</f>
        <v>0</v>
      </c>
      <c r="L28" s="55">
        <f>VLOOKUP($A28,'Membership-Insurance Progress R'!$B$8:$U$65,18,FALSE)</f>
        <v>0</v>
      </c>
      <c r="M28" s="55">
        <f>VLOOKUP($A28,'Membership-Insurance Progress R'!$B$8:$U$65,19,FALSE)</f>
        <v>0</v>
      </c>
      <c r="N28" s="54">
        <f>IF(J28,$M28/$J28,0)</f>
        <v>0</v>
      </c>
      <c r="O28" s="57">
        <f>IF(ISERROR(VLOOKUP(A28,'365'!A$1:A$900,1,FALSE)),"x",VLOOKUP(A28,'365'!A$1:A$900,"x",FALSE))</f>
      </c>
      <c r="P28" s="57">
        <f>IF(ISERROR(VLOOKUP(A28,'1728'!A$1:A$900,1,FALSE)),"x",VLOOKUP(A28,'1728'!A$1:A$900,"x",FALSE))</f>
      </c>
      <c r="Q28" s="58">
        <f>IF(ISERROR(VLOOKUP(A28,'SP7'!A$1:A$897,1,FALSE)),"x",VLOOKUP(A28,'SP7'!A$1:A$897,"x",FALSE))</f>
      </c>
      <c r="R28" t="s" s="59">
        <v>39</v>
      </c>
      <c r="S28" t="s" s="59">
        <v>38</v>
      </c>
      <c r="T28" t="s" s="59">
        <v>38</v>
      </c>
      <c r="U28" t="s" s="59">
        <v>38</v>
      </c>
      <c r="V28" s="60"/>
      <c r="W28" t="s" s="56">
        <f>IF(ISERROR(VLOOKUP(A28,'185'!A$1:A$900,1,FALSE)),"x",VLOOKUP(A28,'185'!A$1:A$900,"x",FALSE))</f>
        <v>36</v>
      </c>
      <c r="X28" t="s" s="56">
        <f>IF(ISERROR(VLOOKUP(A28,'1295-1'!A$1:A$900,1,FALSE)),"x",VLOOKUP(A28,'1295-1'!A$1:A$900,"x",FALSE))</f>
        <v>36</v>
      </c>
      <c r="Y28" s="48"/>
      <c r="Z28" s="33"/>
      <c r="AA28" s="33"/>
      <c r="AB28" s="33"/>
      <c r="AC28" s="33"/>
      <c r="AD28" s="33"/>
      <c r="AE28" s="33"/>
      <c r="AF28" s="33"/>
      <c r="AG28" s="33"/>
      <c r="AH28" s="33"/>
      <c r="AI28" s="33"/>
      <c r="AJ28" s="34"/>
    </row>
    <row r="29" ht="17.25" customHeight="1">
      <c r="A29" s="49">
        <v>5301</v>
      </c>
      <c r="B29" t="s" s="50">
        <f>VLOOKUP(A29,'Membership-Insurance Progress R'!B$8:C$719,2,FALSE)</f>
        <v>51</v>
      </c>
      <c r="C29" t="s" s="51">
        <f>VLOOKUP(A29,'Membership-Insurance Progress R'!B$8:D$65,3,FALSE)</f>
        <v>42</v>
      </c>
      <c r="D29" s="52">
        <f>VLOOKUP(A29,'Membership-Insurance Progress R'!B$8:U$65,4,FALSE)</f>
        <v>42</v>
      </c>
      <c r="E29" s="53">
        <f>VLOOKUP(A29,'Membership-Insurance Progress R'!B$8:U$65,5,FALSE)</f>
        <v>4</v>
      </c>
      <c r="F29" s="53">
        <f>VLOOKUP($A29,'Membership-Insurance Progress R'!$B$8:$U$65,9,FALSE)</f>
        <v>0</v>
      </c>
      <c r="G29" s="53">
        <f>VLOOKUP($A29,'Membership-Insurance Progress R'!$B$8:$U$65,10,FALSE)</f>
        <v>0</v>
      </c>
      <c r="H29" s="53">
        <f>VLOOKUP($A29,'Membership-Insurance Progress R'!$B$8:$U$65,11,FALSE)</f>
        <v>0</v>
      </c>
      <c r="I29" s="54">
        <f>IF(E29,$H29/$E29,0)</f>
        <v>0</v>
      </c>
      <c r="J29" s="55">
        <f>VLOOKUP(A29,'Membership-Insurance Progress R'!B$8:U$65,13,FALSE)</f>
        <v>3</v>
      </c>
      <c r="K29" s="55">
        <f>VLOOKUP($A29,'Membership-Insurance Progress R'!$B$8:$U$65,17,FALSE)</f>
        <v>0</v>
      </c>
      <c r="L29" s="55">
        <f>VLOOKUP($A29,'Membership-Insurance Progress R'!$B$8:$U$65,18,FALSE)</f>
        <v>0</v>
      </c>
      <c r="M29" s="55">
        <f>VLOOKUP($A29,'Membership-Insurance Progress R'!$B$8:$U$65,19,FALSE)</f>
        <v>0</v>
      </c>
      <c r="N29" s="54">
        <f>IF(J29,$M29/$J29,0)</f>
        <v>0</v>
      </c>
      <c r="O29" s="57">
        <f>IF(ISERROR(VLOOKUP(A29,'365'!A$1:A$900,1,FALSE)),"x",VLOOKUP(A29,'365'!A$1:A$900,"x",FALSE))</f>
      </c>
      <c r="P29" s="57">
        <f>IF(ISERROR(VLOOKUP(A29,'1728'!A$1:A$900,1,FALSE)),"x",VLOOKUP(A29,'1728'!A$1:A$900,"x",FALSE))</f>
      </c>
      <c r="Q29" s="58">
        <f>IF(ISERROR(VLOOKUP(A29,'SP7'!A$1:A$897,1,FALSE)),"x",VLOOKUP(A29,'SP7'!A$1:A$897,"x",FALSE))</f>
      </c>
      <c r="R29" t="s" s="59">
        <v>39</v>
      </c>
      <c r="S29" t="s" s="59">
        <v>38</v>
      </c>
      <c r="T29" t="s" s="59">
        <v>38</v>
      </c>
      <c r="U29" t="s" s="59">
        <v>38</v>
      </c>
      <c r="V29" s="60"/>
      <c r="W29" t="s" s="56">
        <f>IF(ISERROR(VLOOKUP(A29,'185'!A$1:A$900,1,FALSE)),"x",VLOOKUP(A29,'185'!A$1:A$900,"x",FALSE))</f>
        <v>36</v>
      </c>
      <c r="X29" s="57">
        <f>IF(ISERROR(VLOOKUP(A29,'1295-1'!A$1:A$900,1,FALSE)),"x",VLOOKUP(A29,'1295-1'!A$1:A$900,"x",FALSE))</f>
      </c>
      <c r="Y29" s="48"/>
      <c r="Z29" s="33"/>
      <c r="AA29" s="33"/>
      <c r="AB29" s="33"/>
      <c r="AC29" s="33"/>
      <c r="AD29" s="33"/>
      <c r="AE29" s="33"/>
      <c r="AF29" s="33"/>
      <c r="AG29" s="33"/>
      <c r="AH29" s="33"/>
      <c r="AI29" s="33"/>
      <c r="AJ29" s="34"/>
    </row>
    <row r="30" ht="17.25" customHeight="1">
      <c r="A30" s="49">
        <v>6746</v>
      </c>
      <c r="B30" t="s" s="50">
        <f>VLOOKUP(A30,'Membership-Insurance Progress R'!B$8:C$719,2,FALSE)</f>
        <v>51</v>
      </c>
      <c r="C30" t="s" s="51">
        <f>VLOOKUP(A30,'Membership-Insurance Progress R'!B$8:D$65,3,FALSE)</f>
        <v>52</v>
      </c>
      <c r="D30" s="52">
        <f>VLOOKUP(A30,'Membership-Insurance Progress R'!B$8:U$65,4,FALSE)</f>
        <v>54</v>
      </c>
      <c r="E30" s="53">
        <f>VLOOKUP(A30,'Membership-Insurance Progress R'!B$8:U$65,5,FALSE)</f>
        <v>4</v>
      </c>
      <c r="F30" s="53">
        <f>VLOOKUP($A30,'Membership-Insurance Progress R'!$B$8:$U$65,9,FALSE)</f>
        <v>1</v>
      </c>
      <c r="G30" s="53">
        <f>VLOOKUP($A30,'Membership-Insurance Progress R'!$B$8:$U$65,10,FALSE)</f>
        <v>1</v>
      </c>
      <c r="H30" s="53">
        <f>VLOOKUP($A30,'Membership-Insurance Progress R'!$B$8:$U$65,11,FALSE)</f>
        <v>0</v>
      </c>
      <c r="I30" s="54">
        <f>IF(E30,$H30/$E30,0)</f>
        <v>0</v>
      </c>
      <c r="J30" s="55">
        <f>VLOOKUP(A30,'Membership-Insurance Progress R'!B$8:U$65,13,FALSE)</f>
        <v>3</v>
      </c>
      <c r="K30" s="55">
        <f>VLOOKUP($A30,'Membership-Insurance Progress R'!$B$8:$U$65,17,FALSE)</f>
        <v>1</v>
      </c>
      <c r="L30" s="55">
        <f>VLOOKUP($A30,'Membership-Insurance Progress R'!$B$8:$U$65,18,FALSE)</f>
        <v>1</v>
      </c>
      <c r="M30" s="55">
        <f>VLOOKUP($A30,'Membership-Insurance Progress R'!$B$8:$U$65,19,FALSE)</f>
        <v>0</v>
      </c>
      <c r="N30" s="54">
        <f>IF(J30,$M30/$J30,0)</f>
        <v>0</v>
      </c>
      <c r="O30" t="s" s="56">
        <f>IF(ISERROR(VLOOKUP(A30,'365'!A$1:A$900,1,FALSE)),"x",VLOOKUP(A30,'365'!A$1:A$900,"x",FALSE))</f>
        <v>36</v>
      </c>
      <c r="P30" s="57">
        <f>IF(ISERROR(VLOOKUP(A30,'1728'!A$1:A$900,1,FALSE)),"x",VLOOKUP(A30,'1728'!A$1:A$900,"x",FALSE))</f>
      </c>
      <c r="Q30" s="58">
        <f>IF(ISERROR(VLOOKUP(A30,'SP7'!A$1:A$897,1,FALSE)),"x",VLOOKUP(A30,'SP7'!A$1:A$897,"x",FALSE))</f>
      </c>
      <c r="R30" t="s" s="59">
        <v>39</v>
      </c>
      <c r="S30" t="s" s="59">
        <v>38</v>
      </c>
      <c r="T30" t="s" s="59">
        <v>39</v>
      </c>
      <c r="U30" t="s" s="59">
        <v>39</v>
      </c>
      <c r="V30" s="61"/>
      <c r="W30" t="s" s="56">
        <f>IF(ISERROR(VLOOKUP(A30,'185'!A$1:A$900,1,FALSE)),"x",VLOOKUP(A30,'185'!A$1:A$900,"x",FALSE))</f>
        <v>36</v>
      </c>
      <c r="X30" t="s" s="56">
        <f>IF(ISERROR(VLOOKUP(A30,'1295-1'!A$1:A$900,1,FALSE)),"x",VLOOKUP(A30,'1295-1'!A$1:A$900,"x",FALSE))</f>
        <v>36</v>
      </c>
      <c r="Y30" s="48"/>
      <c r="Z30" s="33"/>
      <c r="AA30" s="33"/>
      <c r="AB30" s="33"/>
      <c r="AC30" s="33"/>
      <c r="AD30" s="33"/>
      <c r="AE30" s="33"/>
      <c r="AF30" s="33"/>
      <c r="AG30" s="33"/>
      <c r="AH30" s="33"/>
      <c r="AI30" s="33"/>
      <c r="AJ30" s="34"/>
    </row>
    <row r="31" ht="17.25" customHeight="1">
      <c r="A31" s="49">
        <v>13425</v>
      </c>
      <c r="B31" t="s" s="50">
        <f>VLOOKUP(A31,'Membership-Insurance Progress R'!B$8:C$719,2,FALSE)</f>
        <v>51</v>
      </c>
      <c r="C31" t="s" s="51">
        <f>VLOOKUP(A31,'Membership-Insurance Progress R'!B$8:D$65,3,FALSE)</f>
        <v>53</v>
      </c>
      <c r="D31" s="52">
        <f>VLOOKUP(A31,'Membership-Insurance Progress R'!B$8:U$65,4,FALSE)</f>
        <v>112</v>
      </c>
      <c r="E31" s="53">
        <f>VLOOKUP(A31,'Membership-Insurance Progress R'!B$8:U$65,5,FALSE)</f>
        <v>8</v>
      </c>
      <c r="F31" s="53">
        <f>VLOOKUP($A31,'Membership-Insurance Progress R'!$B$8:$U$65,9,FALSE)</f>
        <v>4</v>
      </c>
      <c r="G31" s="53">
        <f>VLOOKUP($A31,'Membership-Insurance Progress R'!$B$8:$U$65,10,FALSE)</f>
        <v>0</v>
      </c>
      <c r="H31" s="53">
        <f>VLOOKUP($A31,'Membership-Insurance Progress R'!$B$8:$U$65,11,FALSE)</f>
        <v>4</v>
      </c>
      <c r="I31" s="54">
        <f>IF(E31,$H31/$E31,0)</f>
        <v>0.5</v>
      </c>
      <c r="J31" s="55">
        <f>VLOOKUP(A31,'Membership-Insurance Progress R'!B$8:U$65,13,FALSE)</f>
        <v>3</v>
      </c>
      <c r="K31" s="55">
        <f>VLOOKUP($A31,'Membership-Insurance Progress R'!$B$8:$U$65,17,FALSE)</f>
        <v>1</v>
      </c>
      <c r="L31" s="55">
        <f>VLOOKUP($A31,'Membership-Insurance Progress R'!$B$8:$U$65,18,FALSE)</f>
        <v>1</v>
      </c>
      <c r="M31" s="55">
        <f>VLOOKUP($A31,'Membership-Insurance Progress R'!$B$8:$U$65,19,FALSE)</f>
        <v>0</v>
      </c>
      <c r="N31" s="54">
        <f>IF(J31,$M31/$J31,0)</f>
        <v>0</v>
      </c>
      <c r="O31" t="s" s="56">
        <f>IF(ISERROR(VLOOKUP(A31,'365'!A$1:A$900,1,FALSE)),"x",VLOOKUP(A31,'365'!A$1:A$900,"x",FALSE))</f>
        <v>36</v>
      </c>
      <c r="P31" s="57">
        <f>IF(ISERROR(VLOOKUP(A31,'1728'!A$1:A$900,1,FALSE)),"x",VLOOKUP(A31,'1728'!A$1:A$900,"x",FALSE))</f>
      </c>
      <c r="Q31" s="58">
        <f>IF(ISERROR(VLOOKUP(A31,'SP7'!A$1:A$897,1,FALSE)),"x",VLOOKUP(A31,'SP7'!A$1:A$897,"x",FALSE))</f>
      </c>
      <c r="R31" t="s" s="59">
        <v>39</v>
      </c>
      <c r="S31" t="s" s="59">
        <v>39</v>
      </c>
      <c r="T31" t="s" s="59">
        <v>38</v>
      </c>
      <c r="U31" t="s" s="59">
        <v>39</v>
      </c>
      <c r="V31" s="60"/>
      <c r="W31" t="s" s="56">
        <f>IF(ISERROR(VLOOKUP(A31,'185'!A$1:A$900,1,FALSE)),"x",VLOOKUP(A31,'185'!A$1:A$900,"x",FALSE))</f>
        <v>36</v>
      </c>
      <c r="X31" t="s" s="56">
        <f>IF(ISERROR(VLOOKUP(A31,'1295-1'!A$1:A$900,1,FALSE)),"x",VLOOKUP(A31,'1295-1'!A$1:A$900,"x",FALSE))</f>
        <v>36</v>
      </c>
      <c r="Y31" s="48"/>
      <c r="Z31" s="33"/>
      <c r="AA31" s="33"/>
      <c r="AB31" s="33"/>
      <c r="AC31" s="33"/>
      <c r="AD31" s="33"/>
      <c r="AE31" s="33"/>
      <c r="AF31" s="33"/>
      <c r="AG31" s="33"/>
      <c r="AH31" s="33"/>
      <c r="AI31" s="33"/>
      <c r="AJ31" s="34"/>
    </row>
    <row r="32" ht="17.25" customHeight="1">
      <c r="A32" s="49">
        <v>14822</v>
      </c>
      <c r="B32" t="s" s="50">
        <f>VLOOKUP(A32,'Membership-Insurance Progress R'!B$8:C$719,2,FALSE)</f>
        <v>51</v>
      </c>
      <c r="C32" t="s" s="51">
        <f>VLOOKUP(A32,'Membership-Insurance Progress R'!B$8:D$65,3,FALSE)</f>
        <v>52</v>
      </c>
      <c r="D32" s="52">
        <f>VLOOKUP(A32,'Membership-Insurance Progress R'!B$8:U$65,4,FALSE)</f>
        <v>102</v>
      </c>
      <c r="E32" s="53">
        <f>VLOOKUP(A32,'Membership-Insurance Progress R'!B$8:U$65,5,FALSE)</f>
        <v>7</v>
      </c>
      <c r="F32" s="53">
        <f>VLOOKUP($A32,'Membership-Insurance Progress R'!$B$8:$U$65,9,FALSE)</f>
        <v>3</v>
      </c>
      <c r="G32" s="53">
        <f>VLOOKUP($A32,'Membership-Insurance Progress R'!$B$8:$U$65,10,FALSE)</f>
        <v>0</v>
      </c>
      <c r="H32" s="53">
        <f>VLOOKUP($A32,'Membership-Insurance Progress R'!$B$8:$U$65,11,FALSE)</f>
        <v>3</v>
      </c>
      <c r="I32" s="54">
        <f>IF(E32,$H32/$E32,0)</f>
        <v>0.428571428571429</v>
      </c>
      <c r="J32" s="55">
        <f>VLOOKUP(A32,'Membership-Insurance Progress R'!B$8:U$65,13,FALSE)</f>
        <v>3</v>
      </c>
      <c r="K32" s="55">
        <f>VLOOKUP($A32,'Membership-Insurance Progress R'!$B$8:$U$65,17,FALSE)</f>
        <v>2</v>
      </c>
      <c r="L32" s="55">
        <f>VLOOKUP($A32,'Membership-Insurance Progress R'!$B$8:$U$65,18,FALSE)</f>
        <v>0</v>
      </c>
      <c r="M32" s="55">
        <f>VLOOKUP($A32,'Membership-Insurance Progress R'!$B$8:$U$65,19,FALSE)</f>
        <v>2</v>
      </c>
      <c r="N32" s="54">
        <f>IF(J32,$M32/$J32,0)</f>
        <v>0.666666666666667</v>
      </c>
      <c r="O32" t="s" s="56">
        <f>IF(ISERROR(VLOOKUP(A32,'365'!A$1:A$900,1,FALSE)),"x",VLOOKUP(A32,'365'!A$1:A$900,"x",FALSE))</f>
        <v>36</v>
      </c>
      <c r="P32" s="57">
        <f>IF(ISERROR(VLOOKUP(A32,'1728'!A$1:A$900,1,FALSE)),"x",VLOOKUP(A32,'1728'!A$1:A$900,"x",FALSE))</f>
      </c>
      <c r="Q32" s="58">
        <f>IF(ISERROR(VLOOKUP(A32,'SP7'!A$1:A$897,1,FALSE)),"x",VLOOKUP(A32,'SP7'!A$1:A$897,"x",FALSE))</f>
      </c>
      <c r="R32" t="s" s="59">
        <v>39</v>
      </c>
      <c r="S32" t="s" s="59">
        <v>39</v>
      </c>
      <c r="T32" t="s" s="59">
        <v>39</v>
      </c>
      <c r="U32" t="s" s="59">
        <v>38</v>
      </c>
      <c r="V32" s="60"/>
      <c r="W32" t="s" s="56">
        <f>IF(ISERROR(VLOOKUP(A32,'185'!A$1:A$900,1,FALSE)),"x",VLOOKUP(A32,'185'!A$1:A$900,"x",FALSE))</f>
        <v>36</v>
      </c>
      <c r="X32" s="57">
        <f>IF(ISERROR(VLOOKUP(A32,'1295-1'!A$1:A$900,1,FALSE)),"x",VLOOKUP(A32,'1295-1'!A$1:A$900,"x",FALSE))</f>
      </c>
      <c r="Y32" s="48"/>
      <c r="Z32" s="33"/>
      <c r="AA32" s="33"/>
      <c r="AB32" s="33"/>
      <c r="AC32" s="33"/>
      <c r="AD32" s="33"/>
      <c r="AE32" s="33"/>
      <c r="AF32" s="33"/>
      <c r="AG32" s="33"/>
      <c r="AH32" s="33"/>
      <c r="AI32" s="33"/>
      <c r="AJ32" s="34"/>
    </row>
    <row r="33" ht="17.25" customHeight="1">
      <c r="A33" s="49">
        <v>2436</v>
      </c>
      <c r="B33" t="s" s="50">
        <f>VLOOKUP(A33,'Membership-Insurance Progress R'!B$8:C$719,2,FALSE)</f>
        <v>54</v>
      </c>
      <c r="C33" t="s" s="51">
        <f>VLOOKUP(A33,'Membership-Insurance Progress R'!B$8:D$65,3,FALSE)</f>
        <v>55</v>
      </c>
      <c r="D33" s="52">
        <f>VLOOKUP(A33,'Membership-Insurance Progress R'!B$8:U$65,4,FALSE)</f>
        <v>123</v>
      </c>
      <c r="E33" s="53">
        <f>VLOOKUP(A33,'Membership-Insurance Progress R'!B$8:U$65,5,FALSE)</f>
        <v>8</v>
      </c>
      <c r="F33" s="53">
        <f>VLOOKUP($A33,'Membership-Insurance Progress R'!$B$8:$U$65,9,FALSE)</f>
        <v>0</v>
      </c>
      <c r="G33" s="53">
        <f>VLOOKUP($A33,'Membership-Insurance Progress R'!$B$8:$U$65,10,FALSE)</f>
        <v>0</v>
      </c>
      <c r="H33" s="53">
        <f>VLOOKUP($A33,'Membership-Insurance Progress R'!$B$8:$U$65,11,FALSE)</f>
        <v>0</v>
      </c>
      <c r="I33" s="54">
        <f>IF(E33,$H33/$E33,0)</f>
        <v>0</v>
      </c>
      <c r="J33" s="55">
        <f>VLOOKUP(A33,'Membership-Insurance Progress R'!B$8:U$65,13,FALSE)</f>
        <v>3</v>
      </c>
      <c r="K33" s="55">
        <f>VLOOKUP($A33,'Membership-Insurance Progress R'!$B$8:$U$65,17,FALSE)</f>
        <v>0</v>
      </c>
      <c r="L33" s="55">
        <f>VLOOKUP($A33,'Membership-Insurance Progress R'!$B$8:$U$65,18,FALSE)</f>
        <v>0</v>
      </c>
      <c r="M33" s="55">
        <f>VLOOKUP($A33,'Membership-Insurance Progress R'!$B$8:$U$65,19,FALSE)</f>
        <v>0</v>
      </c>
      <c r="N33" s="54">
        <f>IF(J33,$M33/$J33,0)</f>
        <v>0</v>
      </c>
      <c r="O33" t="s" s="56">
        <f>IF(ISERROR(VLOOKUP(A33,'365'!A$1:A$900,1,FALSE)),"x",VLOOKUP(A33,'365'!A$1:A$900,"x",FALSE))</f>
        <v>36</v>
      </c>
      <c r="P33" s="57">
        <f>IF(ISERROR(VLOOKUP(A33,'1728'!A$1:A$900,1,FALSE)),"x",VLOOKUP(A33,'1728'!A$1:A$900,"x",FALSE))</f>
      </c>
      <c r="Q33" s="58">
        <f>IF(ISERROR(VLOOKUP(A33,'SP7'!A$1:A$897,1,FALSE)),"x",VLOOKUP(A33,'SP7'!A$1:A$897,"x",FALSE))</f>
      </c>
      <c r="R33" t="s" s="59">
        <v>39</v>
      </c>
      <c r="S33" t="s" s="59">
        <v>38</v>
      </c>
      <c r="T33" t="s" s="59">
        <v>38</v>
      </c>
      <c r="U33" t="s" s="59">
        <v>38</v>
      </c>
      <c r="V33" s="61"/>
      <c r="W33" t="s" s="56">
        <f>IF(ISERROR(VLOOKUP(A33,'185'!A$1:A$900,1,FALSE)),"x",VLOOKUP(A33,'185'!A$1:A$900,"x",FALSE))</f>
        <v>36</v>
      </c>
      <c r="X33" t="s" s="56">
        <f>IF(ISERROR(VLOOKUP(A33,'1295-1'!A$1:A$900,1,FALSE)),"x",VLOOKUP(A33,'1295-1'!A$1:A$900,"x",FALSE))</f>
        <v>36</v>
      </c>
      <c r="Y33" s="48"/>
      <c r="Z33" s="33"/>
      <c r="AA33" s="33"/>
      <c r="AB33" s="33"/>
      <c r="AC33" s="33"/>
      <c r="AD33" s="33"/>
      <c r="AE33" s="33"/>
      <c r="AF33" s="33"/>
      <c r="AG33" s="33"/>
      <c r="AH33" s="33"/>
      <c r="AI33" s="33"/>
      <c r="AJ33" s="34"/>
    </row>
    <row r="34" ht="17.25" customHeight="1">
      <c r="A34" s="49">
        <v>3634</v>
      </c>
      <c r="B34" t="s" s="50">
        <f>VLOOKUP(A34,'Membership-Insurance Progress R'!B$8:C$719,2,FALSE)</f>
        <v>54</v>
      </c>
      <c r="C34" t="s" s="51">
        <f>VLOOKUP(A34,'Membership-Insurance Progress R'!B$8:D$65,3,FALSE)</f>
        <v>56</v>
      </c>
      <c r="D34" s="52">
        <f>VLOOKUP(A34,'Membership-Insurance Progress R'!B$8:U$65,4,FALSE)</f>
        <v>283</v>
      </c>
      <c r="E34" s="53">
        <f>VLOOKUP(A34,'Membership-Insurance Progress R'!B$8:U$65,5,FALSE)</f>
        <v>19</v>
      </c>
      <c r="F34" s="53">
        <f>VLOOKUP($A34,'Membership-Insurance Progress R'!$B$8:$U$65,9,FALSE)</f>
        <v>0</v>
      </c>
      <c r="G34" s="53">
        <f>VLOOKUP($A34,'Membership-Insurance Progress R'!$B$8:$U$65,10,FALSE)</f>
        <v>0</v>
      </c>
      <c r="H34" s="53">
        <f>VLOOKUP($A34,'Membership-Insurance Progress R'!$B$8:$U$65,11,FALSE)</f>
        <v>0</v>
      </c>
      <c r="I34" s="54">
        <f>IF(E34,$H34/$E34,0)</f>
        <v>0</v>
      </c>
      <c r="J34" s="55">
        <f>VLOOKUP(A34,'Membership-Insurance Progress R'!B$8:U$65,13,FALSE)</f>
        <v>7</v>
      </c>
      <c r="K34" s="55">
        <f>VLOOKUP($A34,'Membership-Insurance Progress R'!$B$8:$U$65,17,FALSE)</f>
        <v>0</v>
      </c>
      <c r="L34" s="55">
        <f>VLOOKUP($A34,'Membership-Insurance Progress R'!$B$8:$U$65,18,FALSE)</f>
        <v>0</v>
      </c>
      <c r="M34" s="55">
        <f>VLOOKUP($A34,'Membership-Insurance Progress R'!$B$8:$U$65,19,FALSE)</f>
        <v>0</v>
      </c>
      <c r="N34" s="54">
        <f>IF(J34,$M34/$J34,0)</f>
        <v>0</v>
      </c>
      <c r="O34" t="s" s="56">
        <f>IF(ISERROR(VLOOKUP(A34,'365'!A$1:A$900,1,FALSE)),"x",VLOOKUP(A34,'365'!A$1:A$900,"x",FALSE))</f>
        <v>36</v>
      </c>
      <c r="P34" s="57">
        <f>IF(ISERROR(VLOOKUP(A34,'1728'!A$1:A$900,1,FALSE)),"x",VLOOKUP(A34,'1728'!A$1:A$900,"x",FALSE))</f>
      </c>
      <c r="Q34" s="58">
        <f>IF(ISERROR(VLOOKUP(A34,'SP7'!A$1:A$897,1,FALSE)),"x",VLOOKUP(A34,'SP7'!A$1:A$897,"x",FALSE))</f>
      </c>
      <c r="R34" t="s" s="59">
        <v>39</v>
      </c>
      <c r="S34" t="s" s="59">
        <v>39</v>
      </c>
      <c r="T34" t="s" s="59">
        <v>38</v>
      </c>
      <c r="U34" t="s" s="59">
        <v>39</v>
      </c>
      <c r="V34" s="61"/>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49">
        <v>5935</v>
      </c>
      <c r="B35" t="s" s="50">
        <f>VLOOKUP(A35,'Membership-Insurance Progress R'!B$8:C$719,2,FALSE)</f>
        <v>54</v>
      </c>
      <c r="C35" t="s" s="51">
        <f>VLOOKUP(A35,'Membership-Insurance Progress R'!B$8:D$65,3,FALSE)</f>
        <v>57</v>
      </c>
      <c r="D35" s="52">
        <f>VLOOKUP(A35,'Membership-Insurance Progress R'!B$8:U$65,4,FALSE)</f>
        <v>167</v>
      </c>
      <c r="E35" s="53">
        <f>VLOOKUP(A35,'Membership-Insurance Progress R'!B$8:U$65,5,FALSE)</f>
        <v>11</v>
      </c>
      <c r="F35" s="53">
        <f>VLOOKUP($A35,'Membership-Insurance Progress R'!$B$8:$U$65,9,FALSE)</f>
        <v>4</v>
      </c>
      <c r="G35" s="53">
        <f>VLOOKUP($A35,'Membership-Insurance Progress R'!$B$8:$U$65,10,FALSE)</f>
        <v>0</v>
      </c>
      <c r="H35" s="53">
        <f>VLOOKUP($A35,'Membership-Insurance Progress R'!$B$8:$U$65,11,FALSE)</f>
        <v>4</v>
      </c>
      <c r="I35" s="54">
        <f>IF(E35,$H35/$E35,0)</f>
        <v>0.363636363636364</v>
      </c>
      <c r="J35" s="55">
        <f>VLOOKUP(A35,'Membership-Insurance Progress R'!B$8:U$65,13,FALSE)</f>
        <v>4</v>
      </c>
      <c r="K35" s="55">
        <f>VLOOKUP($A35,'Membership-Insurance Progress R'!$B$8:$U$65,17,FALSE)</f>
        <v>0</v>
      </c>
      <c r="L35" s="55">
        <f>VLOOKUP($A35,'Membership-Insurance Progress R'!$B$8:$U$65,18,FALSE)</f>
        <v>1</v>
      </c>
      <c r="M35" s="55">
        <f>VLOOKUP($A35,'Membership-Insurance Progress R'!$B$8:$U$65,19,FALSE)</f>
        <v>-1</v>
      </c>
      <c r="N35" s="54">
        <f>IF(J35,$M35/$J35,0)</f>
        <v>-0.25</v>
      </c>
      <c r="O35" t="s" s="56">
        <f>IF(ISERROR(VLOOKUP(A35,'365'!A$1:A$900,1,FALSE)),"x",VLOOKUP(A35,'365'!A$1:A$900,"x",FALSE))</f>
        <v>36</v>
      </c>
      <c r="P35" s="57">
        <f>IF(ISERROR(VLOOKUP(A35,'1728'!A$1:A$900,1,FALSE)),"x",VLOOKUP(A35,'1728'!A$1:A$900,"x",FALSE))</f>
      </c>
      <c r="Q35" s="58">
        <f>IF(ISERROR(VLOOKUP(A35,'SP7'!A$1:A$897,1,FALSE)),"x",VLOOKUP(A35,'SP7'!A$1:A$897,"x",FALSE))</f>
      </c>
      <c r="R35" t="s" s="59">
        <v>39</v>
      </c>
      <c r="S35" t="s" s="59">
        <v>39</v>
      </c>
      <c r="T35" t="s" s="59">
        <v>37</v>
      </c>
      <c r="U35" t="s" s="59">
        <v>38</v>
      </c>
      <c r="V35" s="60"/>
      <c r="W35" t="s" s="56">
        <f>IF(ISERROR(VLOOKUP(A35,'185'!A$1:A$900,1,FALSE)),"x",VLOOKUP(A35,'185'!A$1:A$900,"x",FALSE))</f>
        <v>36</v>
      </c>
      <c r="X35" t="s" s="56">
        <f>IF(ISERROR(VLOOKUP(A35,'1295-1'!A$1:A$900,1,FALSE)),"x",VLOOKUP(A35,'1295-1'!A$1:A$900,"x",FALSE))</f>
        <v>36</v>
      </c>
      <c r="Y35" s="48"/>
      <c r="Z35" s="33"/>
      <c r="AA35" s="33"/>
      <c r="AB35" s="33"/>
      <c r="AC35" s="33"/>
      <c r="AD35" s="33"/>
      <c r="AE35" s="33"/>
      <c r="AF35" s="33"/>
      <c r="AG35" s="33"/>
      <c r="AH35" s="33"/>
      <c r="AI35" s="33"/>
      <c r="AJ35" s="34"/>
    </row>
    <row r="36" ht="17.25" customHeight="1">
      <c r="A36" s="49">
        <v>9623</v>
      </c>
      <c r="B36" t="s" s="50">
        <f>VLOOKUP(A36,'Membership-Insurance Progress R'!B$8:C$719,2,FALSE)</f>
        <v>54</v>
      </c>
      <c r="C36" t="s" s="51">
        <f>VLOOKUP(A36,'Membership-Insurance Progress R'!B$8:D$65,3,FALSE)</f>
        <v>57</v>
      </c>
      <c r="D36" s="52">
        <f>VLOOKUP(A36,'Membership-Insurance Progress R'!B$8:U$65,4,FALSE)</f>
        <v>223</v>
      </c>
      <c r="E36" s="53">
        <f>VLOOKUP(A36,'Membership-Insurance Progress R'!B$8:U$65,5,FALSE)</f>
        <v>15</v>
      </c>
      <c r="F36" s="53">
        <f>VLOOKUP($A36,'Membership-Insurance Progress R'!$B$8:$U$65,9,FALSE)</f>
        <v>6</v>
      </c>
      <c r="G36" s="53">
        <f>VLOOKUP($A36,'Membership-Insurance Progress R'!$B$8:$U$65,10,FALSE)</f>
        <v>0</v>
      </c>
      <c r="H36" s="53">
        <f>VLOOKUP($A36,'Membership-Insurance Progress R'!$B$8:$U$65,11,FALSE)</f>
        <v>6</v>
      </c>
      <c r="I36" s="54">
        <f>IF(E36,$H36/$E36,0)</f>
        <v>0.4</v>
      </c>
      <c r="J36" s="55">
        <f>VLOOKUP(A36,'Membership-Insurance Progress R'!B$8:U$65,13,FALSE)</f>
        <v>5</v>
      </c>
      <c r="K36" s="55">
        <f>VLOOKUP($A36,'Membership-Insurance Progress R'!$B$8:$U$65,17,FALSE)</f>
        <v>0</v>
      </c>
      <c r="L36" s="55">
        <f>VLOOKUP($A36,'Membership-Insurance Progress R'!$B$8:$U$65,18,FALSE)</f>
        <v>3</v>
      </c>
      <c r="M36" s="55">
        <f>VLOOKUP($A36,'Membership-Insurance Progress R'!$B$8:$U$65,19,FALSE)</f>
        <v>-3</v>
      </c>
      <c r="N36" s="54">
        <f>IF(J36,$M36/$J36,0)</f>
        <v>-0.6</v>
      </c>
      <c r="O36" t="s" s="56">
        <f>IF(ISERROR(VLOOKUP(A36,'365'!A$1:A$900,1,FALSE)),"x",VLOOKUP(A36,'365'!A$1:A$900,"x",FALSE))</f>
        <v>36</v>
      </c>
      <c r="P36" s="57">
        <f>IF(ISERROR(VLOOKUP(A36,'1728'!A$1:A$900,1,FALSE)),"x",VLOOKUP(A36,'1728'!A$1:A$900,"x",FALSE))</f>
      </c>
      <c r="Q36" s="58">
        <f>IF(ISERROR(VLOOKUP(A36,'SP7'!A$1:A$897,1,FALSE)),"x",VLOOKUP(A36,'SP7'!A$1:A$897,"x",FALSE))</f>
      </c>
      <c r="R36" t="s" s="59">
        <v>39</v>
      </c>
      <c r="S36" t="s" s="59">
        <v>39</v>
      </c>
      <c r="T36" t="s" s="59">
        <v>39</v>
      </c>
      <c r="U36" t="s" s="59">
        <v>39</v>
      </c>
      <c r="V36" s="60"/>
      <c r="W36" t="s" s="56">
        <f>IF(ISERROR(VLOOKUP(A36,'185'!A$1:A$900,1,FALSE)),"x",VLOOKUP(A36,'185'!A$1:A$900,"x",FALSE))</f>
        <v>36</v>
      </c>
      <c r="X36" t="s" s="56">
        <f>IF(ISERROR(VLOOKUP(A36,'1295-1'!A$1:A$900,1,FALSE)),"x",VLOOKUP(A36,'1295-1'!A$1:A$900,"x",FALSE))</f>
        <v>36</v>
      </c>
      <c r="Y36" s="48"/>
      <c r="Z36" s="33"/>
      <c r="AA36" s="33"/>
      <c r="AB36" s="33"/>
      <c r="AC36" s="33"/>
      <c r="AD36" s="33"/>
      <c r="AE36" s="33"/>
      <c r="AF36" s="33"/>
      <c r="AG36" s="33"/>
      <c r="AH36" s="33"/>
      <c r="AI36" s="33"/>
      <c r="AJ36" s="34"/>
    </row>
    <row r="37" ht="17.25" customHeight="1">
      <c r="A37" s="49">
        <v>1724</v>
      </c>
      <c r="B37" t="s" s="50">
        <f>VLOOKUP(A37,'Membership-Insurance Progress R'!B$8:C$719,2,FALSE)</f>
        <v>58</v>
      </c>
      <c r="C37" t="s" s="51">
        <f>VLOOKUP(A37,'Membership-Insurance Progress R'!B$8:D$65,3,FALSE)</f>
        <v>59</v>
      </c>
      <c r="D37" s="52">
        <f>VLOOKUP(A37,'Membership-Insurance Progress R'!B$8:U$65,4,FALSE)</f>
        <v>100</v>
      </c>
      <c r="E37" s="53">
        <f>VLOOKUP(A37,'Membership-Insurance Progress R'!B$8:U$65,5,FALSE)</f>
        <v>6</v>
      </c>
      <c r="F37" s="53">
        <f>VLOOKUP($A37,'Membership-Insurance Progress R'!$B$8:$U$65,9,FALSE)</f>
        <v>0</v>
      </c>
      <c r="G37" s="53">
        <f>VLOOKUP($A37,'Membership-Insurance Progress R'!$B$8:$U$65,10,FALSE)</f>
        <v>0</v>
      </c>
      <c r="H37" s="53">
        <f>VLOOKUP($A37,'Membership-Insurance Progress R'!$B$8:$U$65,11,FALSE)</f>
        <v>0</v>
      </c>
      <c r="I37" s="54">
        <f>IF(E37,$H37/$E37,0)</f>
        <v>0</v>
      </c>
      <c r="J37" s="55">
        <f>VLOOKUP(A37,'Membership-Insurance Progress R'!B$8:U$65,13,FALSE)</f>
        <v>3</v>
      </c>
      <c r="K37" s="55">
        <f>VLOOKUP($A37,'Membership-Insurance Progress R'!$B$8:$U$65,17,FALSE)</f>
        <v>1</v>
      </c>
      <c r="L37" s="55">
        <f>VLOOKUP($A37,'Membership-Insurance Progress R'!$B$8:$U$65,18,FALSE)</f>
        <v>0</v>
      </c>
      <c r="M37" s="55">
        <f>VLOOKUP($A37,'Membership-Insurance Progress R'!$B$8:$U$65,19,FALSE)</f>
        <v>1</v>
      </c>
      <c r="N37" s="54">
        <f>IF(J37,$M37/$J37,0)</f>
        <v>0.333333333333333</v>
      </c>
      <c r="O37" s="57">
        <f>IF(ISERROR(VLOOKUP(A37,'365'!A$1:A$900,1,FALSE)),"x",VLOOKUP(A37,'365'!A$1:A$900,"x",FALSE))</f>
      </c>
      <c r="P37" s="57">
        <f>IF(ISERROR(VLOOKUP(A37,'1728'!A$1:A$900,1,FALSE)),"x",VLOOKUP(A37,'1728'!A$1:A$900,"x",FALSE))</f>
      </c>
      <c r="Q37" s="58">
        <f>IF(ISERROR(VLOOKUP(A37,'SP7'!A$1:A$897,1,FALSE)),"x",VLOOKUP(A37,'SP7'!A$1:A$897,"x",FALSE))</f>
      </c>
      <c r="R37" t="s" s="59">
        <v>39</v>
      </c>
      <c r="S37" t="s" s="59">
        <v>38</v>
      </c>
      <c r="T37" t="s" s="59">
        <v>38</v>
      </c>
      <c r="U37" t="s" s="59">
        <v>38</v>
      </c>
      <c r="V37" s="60"/>
      <c r="W37" t="s" s="56">
        <f>IF(ISERROR(VLOOKUP(A37,'185'!A$1:A$900,1,FALSE)),"x",VLOOKUP(A37,'185'!A$1:A$900,"x",FALSE))</f>
        <v>36</v>
      </c>
      <c r="X37" t="s" s="56">
        <f>IF(ISERROR(VLOOKUP(A37,'1295-1'!A$1:A$900,1,FALSE)),"x",VLOOKUP(A37,'1295-1'!A$1:A$900,"x",FALSE))</f>
        <v>36</v>
      </c>
      <c r="Y37" s="48"/>
      <c r="Z37" s="33"/>
      <c r="AA37" s="33"/>
      <c r="AB37" s="33"/>
      <c r="AC37" s="33"/>
      <c r="AD37" s="33"/>
      <c r="AE37" s="33"/>
      <c r="AF37" s="33"/>
      <c r="AG37" s="33"/>
      <c r="AH37" s="33"/>
      <c r="AI37" s="33"/>
      <c r="AJ37" s="34"/>
    </row>
    <row r="38" ht="17.25" customHeight="1">
      <c r="A38" s="49">
        <v>1905</v>
      </c>
      <c r="B38" t="s" s="50">
        <f>VLOOKUP(A38,'Membership-Insurance Progress R'!B$8:C$719,2,FALSE)</f>
        <v>58</v>
      </c>
      <c r="C38" t="s" s="51">
        <f>VLOOKUP(A38,'Membership-Insurance Progress R'!B$8:D$65,3,FALSE)</f>
        <v>60</v>
      </c>
      <c r="D38" s="52">
        <f>VLOOKUP(A38,'Membership-Insurance Progress R'!B$8:U$65,4,FALSE)</f>
        <v>218</v>
      </c>
      <c r="E38" s="53">
        <f>VLOOKUP(A38,'Membership-Insurance Progress R'!B$8:U$65,5,FALSE)</f>
        <v>13</v>
      </c>
      <c r="F38" s="53">
        <f>VLOOKUP($A38,'Membership-Insurance Progress R'!$B$8:$U$65,9,FALSE)</f>
        <v>7</v>
      </c>
      <c r="G38" s="53">
        <f>VLOOKUP($A38,'Membership-Insurance Progress R'!$B$8:$U$65,10,FALSE)</f>
        <v>0</v>
      </c>
      <c r="H38" s="53">
        <f>VLOOKUP($A38,'Membership-Insurance Progress R'!$B$8:$U$65,11,FALSE)</f>
        <v>7</v>
      </c>
      <c r="I38" s="54">
        <f>IF(E38,$H38/$E38,0)</f>
        <v>0.538461538461538</v>
      </c>
      <c r="J38" s="55">
        <f>VLOOKUP(A38,'Membership-Insurance Progress R'!B$8:U$65,13,FALSE)</f>
        <v>5</v>
      </c>
      <c r="K38" s="55">
        <f>VLOOKUP($A38,'Membership-Insurance Progress R'!$B$8:$U$65,17,FALSE)</f>
        <v>2</v>
      </c>
      <c r="L38" s="55">
        <f>VLOOKUP($A38,'Membership-Insurance Progress R'!$B$8:$U$65,18,FALSE)</f>
        <v>0</v>
      </c>
      <c r="M38" s="55">
        <f>VLOOKUP($A38,'Membership-Insurance Progress R'!$B$8:$U$65,19,FALSE)</f>
        <v>2</v>
      </c>
      <c r="N38" s="54">
        <f>IF(J38,$M38/$J38,0)</f>
        <v>0.4</v>
      </c>
      <c r="O38" t="s" s="56">
        <f>IF(ISERROR(VLOOKUP(A38,'365'!A$1:A$900,1,FALSE)),"x",VLOOKUP(A38,'365'!A$1:A$900,"x",FALSE))</f>
        <v>36</v>
      </c>
      <c r="P38" s="57">
        <f>IF(ISERROR(VLOOKUP(A38,'1728'!A$1:A$900,1,FALSE)),"x",VLOOKUP(A38,'1728'!A$1:A$900,"x",FALSE))</f>
      </c>
      <c r="Q38" s="58">
        <f>IF(ISERROR(VLOOKUP(A38,'SP7'!A$1:A$897,1,FALSE)),"x",VLOOKUP(A38,'SP7'!A$1:A$897,"x",FALSE))</f>
      </c>
      <c r="R38" t="s" s="59">
        <v>39</v>
      </c>
      <c r="S38" t="s" s="59">
        <v>39</v>
      </c>
      <c r="T38" t="s" s="59">
        <v>39</v>
      </c>
      <c r="U38" t="s" s="59">
        <v>39</v>
      </c>
      <c r="V38" s="60"/>
      <c r="W38" t="s" s="56">
        <f>IF(ISERROR(VLOOKUP(A38,'185'!A$1:A$900,1,FALSE)),"x",VLOOKUP(A38,'185'!A$1:A$900,"x",FALSE))</f>
        <v>36</v>
      </c>
      <c r="X38" t="s" s="56">
        <f>IF(ISERROR(VLOOKUP(A38,'1295-1'!A$1:A$900,1,FALSE)),"x",VLOOKUP(A38,'1295-1'!A$1:A$900,"x",FALSE))</f>
        <v>36</v>
      </c>
      <c r="Y38" s="48"/>
      <c r="Z38" s="33"/>
      <c r="AA38" s="33"/>
      <c r="AB38" s="33"/>
      <c r="AC38" s="33"/>
      <c r="AD38" s="33"/>
      <c r="AE38" s="33"/>
      <c r="AF38" s="33"/>
      <c r="AG38" s="33"/>
      <c r="AH38" s="33"/>
      <c r="AI38" s="33"/>
      <c r="AJ38" s="34"/>
    </row>
    <row r="39" ht="17.25" customHeight="1">
      <c r="A39" s="49">
        <v>6357</v>
      </c>
      <c r="B39" t="s" s="50">
        <f>VLOOKUP(A39,'Membership-Insurance Progress R'!B$8:C$719,2,FALSE)</f>
        <v>58</v>
      </c>
      <c r="C39" t="s" s="51">
        <f>VLOOKUP(A39,'Membership-Insurance Progress R'!B$8:D$65,3,FALSE)</f>
        <v>61</v>
      </c>
      <c r="D39" s="52">
        <f>VLOOKUP(A39,'Membership-Insurance Progress R'!B$8:U$65,4,FALSE)</f>
        <v>179</v>
      </c>
      <c r="E39" s="53">
        <f>VLOOKUP(A39,'Membership-Insurance Progress R'!B$8:U$65,5,FALSE)</f>
        <v>11</v>
      </c>
      <c r="F39" s="53">
        <f>VLOOKUP($A39,'Membership-Insurance Progress R'!$B$8:$U$65,9,FALSE)</f>
        <v>5</v>
      </c>
      <c r="G39" s="53">
        <f>VLOOKUP($A39,'Membership-Insurance Progress R'!$B$8:$U$65,10,FALSE)</f>
        <v>0</v>
      </c>
      <c r="H39" s="53">
        <f>VLOOKUP($A39,'Membership-Insurance Progress R'!$B$8:$U$65,11,FALSE)</f>
        <v>5</v>
      </c>
      <c r="I39" s="54">
        <f>IF(E39,$H39/$E39,0)</f>
        <v>0.454545454545455</v>
      </c>
      <c r="J39" s="55">
        <f>VLOOKUP(A39,'Membership-Insurance Progress R'!B$8:U$65,13,FALSE)</f>
        <v>4</v>
      </c>
      <c r="K39" s="55">
        <f>VLOOKUP($A39,'Membership-Insurance Progress R'!$B$8:$U$65,17,FALSE)</f>
        <v>2</v>
      </c>
      <c r="L39" s="55">
        <f>VLOOKUP($A39,'Membership-Insurance Progress R'!$B$8:$U$65,18,FALSE)</f>
        <v>0</v>
      </c>
      <c r="M39" s="55">
        <f>VLOOKUP($A39,'Membership-Insurance Progress R'!$B$8:$U$65,19,FALSE)</f>
        <v>2</v>
      </c>
      <c r="N39" s="54">
        <f>IF(J39,$M39/$J39,0)</f>
        <v>0.5</v>
      </c>
      <c r="O39" t="s" s="56">
        <f>IF(ISERROR(VLOOKUP(A39,'365'!A$1:A$900,1,FALSE)),"x",VLOOKUP(A39,'365'!A$1:A$900,"x",FALSE))</f>
        <v>36</v>
      </c>
      <c r="P39" s="57">
        <f>IF(ISERROR(VLOOKUP(A39,'1728'!A$1:A$900,1,FALSE)),"x",VLOOKUP(A39,'1728'!A$1:A$900,"x",FALSE))</f>
      </c>
      <c r="Q39" s="58">
        <f>IF(ISERROR(VLOOKUP(A39,'SP7'!A$1:A$897,1,FALSE)),"x",VLOOKUP(A39,'SP7'!A$1:A$897,"x",FALSE))</f>
      </c>
      <c r="R39" t="s" s="59">
        <v>39</v>
      </c>
      <c r="S39" t="s" s="59">
        <v>38</v>
      </c>
      <c r="T39" t="s" s="59">
        <v>39</v>
      </c>
      <c r="U39" t="s" s="59">
        <v>38</v>
      </c>
      <c r="V39" s="61"/>
      <c r="W39" t="s" s="56">
        <f>IF(ISERROR(VLOOKUP(A39,'185'!A$1:A$900,1,FALSE)),"x",VLOOKUP(A39,'185'!A$1:A$900,"x",FALSE))</f>
        <v>36</v>
      </c>
      <c r="X39" t="s" s="56">
        <f>IF(ISERROR(VLOOKUP(A39,'1295-1'!A$1:A$900,1,FALSE)),"x",VLOOKUP(A39,'1295-1'!A$1:A$900,"x",FALSE))</f>
        <v>36</v>
      </c>
      <c r="Y39" s="48"/>
      <c r="Z39" s="33"/>
      <c r="AA39" s="33"/>
      <c r="AB39" s="33"/>
      <c r="AC39" s="33"/>
      <c r="AD39" s="33"/>
      <c r="AE39" s="33"/>
      <c r="AF39" s="33"/>
      <c r="AG39" s="33"/>
      <c r="AH39" s="33"/>
      <c r="AI39" s="33"/>
      <c r="AJ39" s="34"/>
    </row>
    <row r="40" ht="17.25" customHeight="1">
      <c r="A40" s="49">
        <v>6870</v>
      </c>
      <c r="B40" t="s" s="50">
        <f>VLOOKUP(A40,'Membership-Insurance Progress R'!B$8:C$719,2,FALSE)</f>
        <v>58</v>
      </c>
      <c r="C40" t="s" s="51">
        <f>VLOOKUP(A40,'Membership-Insurance Progress R'!B$8:D$65,3,FALSE)</f>
        <v>62</v>
      </c>
      <c r="D40" s="52">
        <f>VLOOKUP(A40,'Membership-Insurance Progress R'!B$8:U$65,4,FALSE)</f>
        <v>77</v>
      </c>
      <c r="E40" s="53">
        <f>VLOOKUP(A40,'Membership-Insurance Progress R'!B$8:U$65,5,FALSE)</f>
        <v>5</v>
      </c>
      <c r="F40" s="53">
        <f>VLOOKUP($A40,'Membership-Insurance Progress R'!$B$8:$U$65,9,FALSE)</f>
        <v>0</v>
      </c>
      <c r="G40" s="53">
        <f>VLOOKUP($A40,'Membership-Insurance Progress R'!$B$8:$U$65,10,FALSE)</f>
        <v>0</v>
      </c>
      <c r="H40" s="53">
        <f>VLOOKUP($A40,'Membership-Insurance Progress R'!$B$8:$U$65,11,FALSE)</f>
        <v>0</v>
      </c>
      <c r="I40" s="54">
        <f>IF(E40,$H40/$E40,0)</f>
        <v>0</v>
      </c>
      <c r="J40" s="55">
        <f>VLOOKUP(A40,'Membership-Insurance Progress R'!B$8:U$65,13,FALSE)</f>
        <v>3</v>
      </c>
      <c r="K40" s="55">
        <f>VLOOKUP($A40,'Membership-Insurance Progress R'!$B$8:$U$65,17,FALSE)</f>
        <v>0</v>
      </c>
      <c r="L40" s="55">
        <f>VLOOKUP($A40,'Membership-Insurance Progress R'!$B$8:$U$65,18,FALSE)</f>
        <v>0</v>
      </c>
      <c r="M40" s="55">
        <f>VLOOKUP($A40,'Membership-Insurance Progress R'!$B$8:$U$65,19,FALSE)</f>
        <v>0</v>
      </c>
      <c r="N40" s="54">
        <f>IF(J40,$M40/$J40,0)</f>
        <v>0</v>
      </c>
      <c r="O40" t="s" s="56">
        <f>IF(ISERROR(VLOOKUP(A40,'365'!A$1:A$900,1,FALSE)),"x",VLOOKUP(A40,'365'!A$1:A$900,"x",FALSE))</f>
        <v>36</v>
      </c>
      <c r="P40" s="57">
        <f>IF(ISERROR(VLOOKUP(A40,'1728'!A$1:A$900,1,FALSE)),"x",VLOOKUP(A40,'1728'!A$1:A$900,"x",FALSE))</f>
      </c>
      <c r="Q40" s="58">
        <f>IF(ISERROR(VLOOKUP(A40,'SP7'!A$1:A$897,1,FALSE)),"x",VLOOKUP(A40,'SP7'!A$1:A$897,"x",FALSE))</f>
      </c>
      <c r="R40" t="s" s="59">
        <v>39</v>
      </c>
      <c r="S40" t="s" s="59">
        <v>39</v>
      </c>
      <c r="T40" t="s" s="59">
        <v>38</v>
      </c>
      <c r="U40" t="s" s="59">
        <v>39</v>
      </c>
      <c r="V40" s="61"/>
      <c r="W40" t="s" s="56">
        <f>IF(ISERROR(VLOOKUP(A40,'185'!A$1:A$900,1,FALSE)),"x",VLOOKUP(A40,'185'!A$1:A$900,"x",FALSE))</f>
        <v>36</v>
      </c>
      <c r="X40" t="s" s="56">
        <f>IF(ISERROR(VLOOKUP(A40,'1295-1'!A$1:A$900,1,FALSE)),"x",VLOOKUP(A40,'1295-1'!A$1:A$900,"x",FALSE))</f>
        <v>36</v>
      </c>
      <c r="Y40" s="48"/>
      <c r="Z40" s="33"/>
      <c r="AA40" s="33"/>
      <c r="AB40" s="33"/>
      <c r="AC40" s="33"/>
      <c r="AD40" s="33"/>
      <c r="AE40" s="33"/>
      <c r="AF40" s="33"/>
      <c r="AG40" s="33"/>
      <c r="AH40" s="33"/>
      <c r="AI40" s="33"/>
      <c r="AJ40" s="34"/>
    </row>
    <row r="41" ht="17.25" customHeight="1">
      <c r="A41" s="49">
        <v>8615</v>
      </c>
      <c r="B41" t="s" s="50">
        <f>VLOOKUP(A41,'Membership-Insurance Progress R'!B$8:C$719,2,FALSE)</f>
        <v>58</v>
      </c>
      <c r="C41" t="s" s="51">
        <f>VLOOKUP(A41,'Membership-Insurance Progress R'!B$8:D$65,3,FALSE)</f>
        <v>60</v>
      </c>
      <c r="D41" s="52">
        <f>VLOOKUP(A41,'Membership-Insurance Progress R'!B$8:U$65,4,FALSE)</f>
        <v>82</v>
      </c>
      <c r="E41" s="53">
        <f>VLOOKUP(A41,'Membership-Insurance Progress R'!B$8:U$65,5,FALSE)</f>
        <v>5</v>
      </c>
      <c r="F41" s="53">
        <f>VLOOKUP($A41,'Membership-Insurance Progress R'!$B$8:$U$65,9,FALSE)</f>
        <v>2</v>
      </c>
      <c r="G41" s="53">
        <f>VLOOKUP($A41,'Membership-Insurance Progress R'!$B$8:$U$65,10,FALSE)</f>
        <v>0</v>
      </c>
      <c r="H41" s="53">
        <f>VLOOKUP($A41,'Membership-Insurance Progress R'!$B$8:$U$65,11,FALSE)</f>
        <v>2</v>
      </c>
      <c r="I41" s="54">
        <f>IF(E41,$H41/$E41,0)</f>
        <v>0.4</v>
      </c>
      <c r="J41" s="55">
        <f>VLOOKUP(A41,'Membership-Insurance Progress R'!B$8:U$65,13,FALSE)</f>
        <v>3</v>
      </c>
      <c r="K41" s="55">
        <f>VLOOKUP($A41,'Membership-Insurance Progress R'!$B$8:$U$65,17,FALSE)</f>
        <v>0</v>
      </c>
      <c r="L41" s="55">
        <f>VLOOKUP($A41,'Membership-Insurance Progress R'!$B$8:$U$65,18,FALSE)</f>
        <v>0</v>
      </c>
      <c r="M41" s="55">
        <f>VLOOKUP($A41,'Membership-Insurance Progress R'!$B$8:$U$65,19,FALSE)</f>
        <v>0</v>
      </c>
      <c r="N41" s="54">
        <f>IF(J41,$M41/$J41,0)</f>
        <v>0</v>
      </c>
      <c r="O41" t="s" s="56">
        <f>IF(ISERROR(VLOOKUP(A41,'365'!A$1:A$900,1,FALSE)),"x",VLOOKUP(A41,'365'!A$1:A$900,"x",FALSE))</f>
        <v>36</v>
      </c>
      <c r="P41" s="57">
        <f>IF(ISERROR(VLOOKUP(A41,'1728'!A$1:A$900,1,FALSE)),"x",VLOOKUP(A41,'1728'!A$1:A$900,"x",FALSE))</f>
      </c>
      <c r="Q41" s="58">
        <f>IF(ISERROR(VLOOKUP(A41,'SP7'!A$1:A$897,1,FALSE)),"x",VLOOKUP(A41,'SP7'!A$1:A$897,"x",FALSE))</f>
      </c>
      <c r="R41" t="s" s="59">
        <v>37</v>
      </c>
      <c r="S41" t="s" s="59">
        <v>39</v>
      </c>
      <c r="T41" t="s" s="59">
        <v>37</v>
      </c>
      <c r="U41" t="s" s="59">
        <v>37</v>
      </c>
      <c r="V41" s="60"/>
      <c r="W41" t="s" s="56">
        <f>IF(ISERROR(VLOOKUP(A41,'185'!A$1:A$900,1,FALSE)),"x",VLOOKUP(A41,'185'!A$1:A$900,"x",FALSE))</f>
        <v>36</v>
      </c>
      <c r="X41" t="s" s="56">
        <f>IF(ISERROR(VLOOKUP(A41,'1295-1'!A$1:A$900,1,FALSE)),"x",VLOOKUP(A41,'1295-1'!A$1:A$900,"x",FALSE))</f>
        <v>36</v>
      </c>
      <c r="Y41" s="48"/>
      <c r="Z41" s="33"/>
      <c r="AA41" s="33"/>
      <c r="AB41" s="33"/>
      <c r="AC41" s="33"/>
      <c r="AD41" s="33"/>
      <c r="AE41" s="33"/>
      <c r="AF41" s="33"/>
      <c r="AG41" s="33"/>
      <c r="AH41" s="33"/>
      <c r="AI41" s="33"/>
      <c r="AJ41" s="34"/>
    </row>
    <row r="42" ht="17.25" customHeight="1">
      <c r="A42" s="49">
        <v>8703</v>
      </c>
      <c r="B42" t="s" s="50">
        <f>VLOOKUP(A42,'Membership-Insurance Progress R'!B$8:C$719,2,FALSE)</f>
        <v>58</v>
      </c>
      <c r="C42" t="s" s="51">
        <f>VLOOKUP(A42,'Membership-Insurance Progress R'!B$8:D$65,3,FALSE)</f>
        <v>63</v>
      </c>
      <c r="D42" s="52">
        <f>VLOOKUP(A42,'Membership-Insurance Progress R'!B$8:U$65,4,FALSE)</f>
        <v>84</v>
      </c>
      <c r="E42" s="53">
        <f>VLOOKUP(A42,'Membership-Insurance Progress R'!B$8:U$65,5,FALSE)</f>
        <v>5</v>
      </c>
      <c r="F42" s="53">
        <f>VLOOKUP($A42,'Membership-Insurance Progress R'!$B$8:$U$65,9,FALSE)</f>
        <v>4</v>
      </c>
      <c r="G42" s="53">
        <f>VLOOKUP($A42,'Membership-Insurance Progress R'!$B$8:$U$65,10,FALSE)</f>
        <v>0</v>
      </c>
      <c r="H42" s="53">
        <f>VLOOKUP($A42,'Membership-Insurance Progress R'!$B$8:$U$65,11,FALSE)</f>
        <v>4</v>
      </c>
      <c r="I42" s="54">
        <f>IF(E42,$H42/$E42,0)</f>
        <v>0.8</v>
      </c>
      <c r="J42" s="55">
        <f>VLOOKUP(A42,'Membership-Insurance Progress R'!B$8:U$65,13,FALSE)</f>
        <v>3</v>
      </c>
      <c r="K42" s="55">
        <f>VLOOKUP($A42,'Membership-Insurance Progress R'!$B$8:$U$65,17,FALSE)</f>
        <v>0</v>
      </c>
      <c r="L42" s="55">
        <f>VLOOKUP($A42,'Membership-Insurance Progress R'!$B$8:$U$65,18,FALSE)</f>
        <v>0</v>
      </c>
      <c r="M42" s="55">
        <f>VLOOKUP($A42,'Membership-Insurance Progress R'!$B$8:$U$65,19,FALSE)</f>
        <v>0</v>
      </c>
      <c r="N42" s="54">
        <f>IF(J42,$M42/$J42,0)</f>
        <v>0</v>
      </c>
      <c r="O42" s="57">
        <f>IF(ISERROR(VLOOKUP(A42,'365'!A$1:A$900,1,FALSE)),"x",VLOOKUP(A42,'365'!A$1:A$900,"x",FALSE))</f>
      </c>
      <c r="P42" s="57">
        <f>IF(ISERROR(VLOOKUP(A42,'1728'!A$1:A$900,1,FALSE)),"x",VLOOKUP(A42,'1728'!A$1:A$900,"x",FALSE))</f>
      </c>
      <c r="Q42" s="58">
        <f>IF(ISERROR(VLOOKUP(A42,'SP7'!A$1:A$897,1,FALSE)),"x",VLOOKUP(A42,'SP7'!A$1:A$897,"x",FALSE))</f>
      </c>
      <c r="R42" t="s" s="59">
        <v>39</v>
      </c>
      <c r="S42" t="s" s="59">
        <v>38</v>
      </c>
      <c r="T42" t="s" s="59">
        <v>38</v>
      </c>
      <c r="U42" t="s" s="59">
        <v>38</v>
      </c>
      <c r="V42" s="60"/>
      <c r="W42" t="s" s="56">
        <f>IF(ISERROR(VLOOKUP(A42,'185'!A$1:A$900,1,FALSE)),"x",VLOOKUP(A42,'185'!A$1:A$900,"x",FALSE))</f>
        <v>36</v>
      </c>
      <c r="X42" s="57">
        <f>IF(ISERROR(VLOOKUP(A42,'1295-1'!A$1:A$900,1,FALSE)),"x",VLOOKUP(A42,'1295-1'!A$1:A$900,"x",FALSE))</f>
      </c>
      <c r="Y42" s="48"/>
      <c r="Z42" s="33"/>
      <c r="AA42" s="33"/>
      <c r="AB42" s="33"/>
      <c r="AC42" s="33"/>
      <c r="AD42" s="33"/>
      <c r="AE42" s="33"/>
      <c r="AF42" s="33"/>
      <c r="AG42" s="33"/>
      <c r="AH42" s="33"/>
      <c r="AI42" s="33"/>
      <c r="AJ42" s="34"/>
    </row>
    <row r="43" ht="17.25" customHeight="1">
      <c r="A43" s="49">
        <v>4222</v>
      </c>
      <c r="B43" t="s" s="50">
        <f>VLOOKUP(A43,'Membership-Insurance Progress R'!B$8:C$719,2,FALSE)</f>
        <v>64</v>
      </c>
      <c r="C43" t="s" s="51">
        <f>VLOOKUP(A43,'Membership-Insurance Progress R'!B$8:D$65,3,FALSE)</f>
        <v>48</v>
      </c>
      <c r="D43" s="52">
        <f>VLOOKUP(A43,'Membership-Insurance Progress R'!B$8:U$65,4,FALSE)</f>
        <v>121</v>
      </c>
      <c r="E43" s="53">
        <f>VLOOKUP(A43,'Membership-Insurance Progress R'!B$8:U$65,5,FALSE)</f>
        <v>7</v>
      </c>
      <c r="F43" s="53">
        <f>VLOOKUP($A43,'Membership-Insurance Progress R'!$B$8:$U$65,9,FALSE)</f>
        <v>0</v>
      </c>
      <c r="G43" s="53">
        <f>VLOOKUP($A43,'Membership-Insurance Progress R'!$B$8:$U$65,10,FALSE)</f>
        <v>0</v>
      </c>
      <c r="H43" s="53">
        <f>VLOOKUP($A43,'Membership-Insurance Progress R'!$B$8:$U$65,11,FALSE)</f>
        <v>0</v>
      </c>
      <c r="I43" s="54">
        <f>IF(E43,$H43/$E43,0)</f>
        <v>0</v>
      </c>
      <c r="J43" s="55">
        <f>VLOOKUP(A43,'Membership-Insurance Progress R'!B$8:U$65,13,FALSE)</f>
        <v>3</v>
      </c>
      <c r="K43" s="55">
        <f>VLOOKUP($A43,'Membership-Insurance Progress R'!$B$8:$U$65,17,FALSE)</f>
        <v>1</v>
      </c>
      <c r="L43" s="55">
        <f>VLOOKUP($A43,'Membership-Insurance Progress R'!$B$8:$U$65,18,FALSE)</f>
        <v>0</v>
      </c>
      <c r="M43" s="55">
        <f>VLOOKUP($A43,'Membership-Insurance Progress R'!$B$8:$U$65,19,FALSE)</f>
        <v>1</v>
      </c>
      <c r="N43" s="54">
        <f>IF(J43,$M43/$J43,0)</f>
        <v>0.333333333333333</v>
      </c>
      <c r="O43" t="s" s="56">
        <f>IF(ISERROR(VLOOKUP(A43,'365'!A$1:A$900,1,FALSE)),"x",VLOOKUP(A43,'365'!A$1:A$900,"x",FALSE))</f>
        <v>36</v>
      </c>
      <c r="P43" s="57">
        <f>IF(ISERROR(VLOOKUP(A43,'1728'!A$1:A$900,1,FALSE)),"x",VLOOKUP(A43,'1728'!A$1:A$900,"x",FALSE))</f>
      </c>
      <c r="Q43" s="58">
        <f>IF(ISERROR(VLOOKUP(A43,'SP7'!A$1:A$897,1,FALSE)),"x",VLOOKUP(A43,'SP7'!A$1:A$897,"x",FALSE))</f>
      </c>
      <c r="R43" t="s" s="59">
        <v>39</v>
      </c>
      <c r="S43" t="s" s="59">
        <v>39</v>
      </c>
      <c r="T43" t="s" s="59">
        <v>39</v>
      </c>
      <c r="U43" t="s" s="59">
        <v>39</v>
      </c>
      <c r="V43" s="60"/>
      <c r="W43" t="s" s="56">
        <f>IF(ISERROR(VLOOKUP(A43,'185'!A$1:A$900,1,FALSE)),"x",VLOOKUP(A43,'185'!A$1:A$900,"x",FALSE))</f>
        <v>36</v>
      </c>
      <c r="X43" t="s" s="56">
        <f>IF(ISERROR(VLOOKUP(A43,'1295-1'!A$1:A$900,1,FALSE)),"x",VLOOKUP(A43,'1295-1'!A$1:A$900,"x",FALSE))</f>
        <v>36</v>
      </c>
      <c r="Y43" s="48"/>
      <c r="Z43" s="33"/>
      <c r="AA43" s="33"/>
      <c r="AB43" s="33"/>
      <c r="AC43" s="33"/>
      <c r="AD43" s="33"/>
      <c r="AE43" s="33"/>
      <c r="AF43" s="33"/>
      <c r="AG43" s="33"/>
      <c r="AH43" s="33"/>
      <c r="AI43" s="33"/>
      <c r="AJ43" s="34"/>
    </row>
    <row r="44" ht="17.25" customHeight="1">
      <c r="A44" s="49">
        <v>7226</v>
      </c>
      <c r="B44" t="s" s="50">
        <f>VLOOKUP(A44,'Membership-Insurance Progress R'!B$8:C$719,2,FALSE)</f>
        <v>64</v>
      </c>
      <c r="C44" t="s" s="51">
        <f>VLOOKUP(A44,'Membership-Insurance Progress R'!B$8:D$65,3,FALSE)</f>
        <v>48</v>
      </c>
      <c r="D44" s="52">
        <f>VLOOKUP(A44,'Membership-Insurance Progress R'!B$8:U$65,4,FALSE)</f>
        <v>83</v>
      </c>
      <c r="E44" s="53">
        <f>VLOOKUP(A44,'Membership-Insurance Progress R'!B$8:U$65,5,FALSE)</f>
        <v>5</v>
      </c>
      <c r="F44" s="53">
        <f>VLOOKUP($A44,'Membership-Insurance Progress R'!$B$8:$U$65,9,FALSE)</f>
        <v>0</v>
      </c>
      <c r="G44" s="53">
        <f>VLOOKUP($A44,'Membership-Insurance Progress R'!$B$8:$U$65,10,FALSE)</f>
        <v>0</v>
      </c>
      <c r="H44" s="53">
        <f>VLOOKUP($A44,'Membership-Insurance Progress R'!$B$8:$U$65,11,FALSE)</f>
        <v>0</v>
      </c>
      <c r="I44" s="54">
        <f>IF(E44,$H44/$E44,0)</f>
        <v>0</v>
      </c>
      <c r="J44" s="55">
        <f>VLOOKUP(A44,'Membership-Insurance Progress R'!B$8:U$65,13,FALSE)</f>
        <v>3</v>
      </c>
      <c r="K44" s="55">
        <f>VLOOKUP($A44,'Membership-Insurance Progress R'!$B$8:$U$65,17,FALSE)</f>
        <v>0</v>
      </c>
      <c r="L44" s="55">
        <f>VLOOKUP($A44,'Membership-Insurance Progress R'!$B$8:$U$65,18,FALSE)</f>
        <v>0</v>
      </c>
      <c r="M44" s="55">
        <f>VLOOKUP($A44,'Membership-Insurance Progress R'!$B$8:$U$65,19,FALSE)</f>
        <v>0</v>
      </c>
      <c r="N44" s="54">
        <f>IF(J44,$M44/$J44,0)</f>
        <v>0</v>
      </c>
      <c r="O44" t="s" s="56">
        <f>IF(ISERROR(VLOOKUP(A44,'365'!A$1:A$900,1,FALSE)),"x",VLOOKUP(A44,'365'!A$1:A$900,"x",FALSE))</f>
        <v>36</v>
      </c>
      <c r="P44" s="57">
        <f>IF(ISERROR(VLOOKUP(A44,'1728'!A$1:A$900,1,FALSE)),"x",VLOOKUP(A44,'1728'!A$1:A$900,"x",FALSE))</f>
      </c>
      <c r="Q44" s="58">
        <f>IF(ISERROR(VLOOKUP(A44,'SP7'!A$1:A$897,1,FALSE)),"x",VLOOKUP(A44,'SP7'!A$1:A$897,"x",FALSE))</f>
      </c>
      <c r="R44" t="s" s="59">
        <v>39</v>
      </c>
      <c r="S44" t="s" s="59">
        <v>39</v>
      </c>
      <c r="T44" t="s" s="59">
        <v>38</v>
      </c>
      <c r="U44" t="s" s="59">
        <v>38</v>
      </c>
      <c r="V44" s="60"/>
      <c r="W44" t="s" s="56">
        <f>IF(ISERROR(VLOOKUP(A44,'185'!A$1:A$900,1,FALSE)),"x",VLOOKUP(A44,'185'!A$1:A$900,"x",FALSE))</f>
        <v>36</v>
      </c>
      <c r="X44" t="s" s="56">
        <f>IF(ISERROR(VLOOKUP(A44,'1295-1'!A$1:A$900,1,FALSE)),"x",VLOOKUP(A44,'1295-1'!A$1:A$900,"x",FALSE))</f>
        <v>36</v>
      </c>
      <c r="Y44" s="48"/>
      <c r="Z44" s="33"/>
      <c r="AA44" s="33"/>
      <c r="AB44" s="33"/>
      <c r="AC44" s="33"/>
      <c r="AD44" s="33"/>
      <c r="AE44" s="33"/>
      <c r="AF44" s="33"/>
      <c r="AG44" s="33"/>
      <c r="AH44" s="33"/>
      <c r="AI44" s="33"/>
      <c r="AJ44" s="34"/>
    </row>
    <row r="45" ht="17.25" customHeight="1">
      <c r="A45" s="49">
        <v>9384</v>
      </c>
      <c r="B45" t="s" s="50">
        <f>VLOOKUP(A45,'Membership-Insurance Progress R'!B$8:C$719,2,FALSE)</f>
        <v>64</v>
      </c>
      <c r="C45" t="s" s="51">
        <f>VLOOKUP(A45,'Membership-Insurance Progress R'!B$8:D$65,3,FALSE)</f>
        <v>48</v>
      </c>
      <c r="D45" s="52">
        <f>VLOOKUP(A45,'Membership-Insurance Progress R'!B$8:U$65,4,FALSE)</f>
        <v>43</v>
      </c>
      <c r="E45" s="53">
        <f>VLOOKUP(A45,'Membership-Insurance Progress R'!B$8:U$65,5,FALSE)</f>
        <v>4</v>
      </c>
      <c r="F45" s="53">
        <f>VLOOKUP($A45,'Membership-Insurance Progress R'!$B$8:$U$65,9,FALSE)</f>
        <v>0</v>
      </c>
      <c r="G45" s="53">
        <f>VLOOKUP($A45,'Membership-Insurance Progress R'!$B$8:$U$65,10,FALSE)</f>
        <v>0</v>
      </c>
      <c r="H45" s="53">
        <f>VLOOKUP($A45,'Membership-Insurance Progress R'!$B$8:$U$65,11,FALSE)</f>
        <v>0</v>
      </c>
      <c r="I45" s="54">
        <f>IF(E45,$H45/$E45,0)</f>
        <v>0</v>
      </c>
      <c r="J45" s="55">
        <f>VLOOKUP(A45,'Membership-Insurance Progress R'!B$8:U$65,13,FALSE)</f>
        <v>3</v>
      </c>
      <c r="K45" s="55">
        <f>VLOOKUP($A45,'Membership-Insurance Progress R'!$B$8:$U$65,17,FALSE)</f>
        <v>0</v>
      </c>
      <c r="L45" s="55">
        <f>VLOOKUP($A45,'Membership-Insurance Progress R'!$B$8:$U$65,18,FALSE)</f>
        <v>0</v>
      </c>
      <c r="M45" s="55">
        <f>VLOOKUP($A45,'Membership-Insurance Progress R'!$B$8:$U$65,19,FALSE)</f>
        <v>0</v>
      </c>
      <c r="N45" s="54">
        <f>IF(J45,$M45/$J45,0)</f>
        <v>0</v>
      </c>
      <c r="O45" t="s" s="56">
        <f>IF(ISERROR(VLOOKUP(A45,'365'!A$1:A$900,1,FALSE)),"x",VLOOKUP(A45,'365'!A$1:A$900,"x",FALSE))</f>
        <v>36</v>
      </c>
      <c r="P45" s="57">
        <f>IF(ISERROR(VLOOKUP(A45,'1728'!A$1:A$900,1,FALSE)),"x",VLOOKUP(A45,'1728'!A$1:A$900,"x",FALSE))</f>
      </c>
      <c r="Q45" s="58">
        <f>IF(ISERROR(VLOOKUP(A45,'SP7'!A$1:A$897,1,FALSE)),"x",VLOOKUP(A45,'SP7'!A$1:A$897,"x",FALSE))</f>
      </c>
      <c r="R45" t="s" s="59">
        <v>39</v>
      </c>
      <c r="S45" t="s" s="59">
        <v>39</v>
      </c>
      <c r="T45" t="s" s="59">
        <v>38</v>
      </c>
      <c r="U45" t="s" s="59">
        <v>38</v>
      </c>
      <c r="V45" s="61"/>
      <c r="W45" t="s" s="56">
        <f>IF(ISERROR(VLOOKUP(A45,'185'!A$1:A$900,1,FALSE)),"x",VLOOKUP(A45,'185'!A$1:A$900,"x",FALSE))</f>
        <v>36</v>
      </c>
      <c r="X45" t="s" s="56">
        <f>IF(ISERROR(VLOOKUP(A45,'1295-1'!A$1:A$900,1,FALSE)),"x",VLOOKUP(A45,'1295-1'!A$1:A$900,"x",FALSE))</f>
        <v>36</v>
      </c>
      <c r="Y45" s="48"/>
      <c r="Z45" s="33"/>
      <c r="AA45" s="33"/>
      <c r="AB45" s="33"/>
      <c r="AC45" s="33"/>
      <c r="AD45" s="33"/>
      <c r="AE45" s="33"/>
      <c r="AF45" s="33"/>
      <c r="AG45" s="33"/>
      <c r="AH45" s="33"/>
      <c r="AI45" s="33"/>
      <c r="AJ45" s="34"/>
    </row>
    <row r="46" ht="17.25" customHeight="1">
      <c r="A46" s="49">
        <v>15892</v>
      </c>
      <c r="B46" t="s" s="50">
        <f>VLOOKUP(A46,'Membership-Insurance Progress R'!B$8:C$719,2,FALSE)</f>
        <v>64</v>
      </c>
      <c r="C46" t="s" s="51">
        <f>VLOOKUP(A46,'Membership-Insurance Progress R'!B$8:D$65,3,FALSE)</f>
        <v>47</v>
      </c>
      <c r="D46" s="52">
        <f>VLOOKUP(A46,'Membership-Insurance Progress R'!B$8:U$65,4,FALSE)</f>
        <v>46</v>
      </c>
      <c r="E46" s="53">
        <f>VLOOKUP(A46,'Membership-Insurance Progress R'!B$8:U$65,5,FALSE)</f>
        <v>4</v>
      </c>
      <c r="F46" s="53">
        <f>VLOOKUP($A46,'Membership-Insurance Progress R'!$B$8:$U$65,9,FALSE)</f>
        <v>0</v>
      </c>
      <c r="G46" s="53">
        <f>VLOOKUP($A46,'Membership-Insurance Progress R'!$B$8:$U$65,10,FALSE)</f>
        <v>0</v>
      </c>
      <c r="H46" s="53">
        <f>VLOOKUP($A46,'Membership-Insurance Progress R'!$B$8:$U$65,11,FALSE)</f>
        <v>0</v>
      </c>
      <c r="I46" s="54">
        <f>IF(E46,$H46/$E46,0)</f>
        <v>0</v>
      </c>
      <c r="J46" s="55">
        <f>VLOOKUP(A46,'Membership-Insurance Progress R'!B$8:U$65,13,FALSE)</f>
        <v>3</v>
      </c>
      <c r="K46" s="55">
        <f>VLOOKUP($A46,'Membership-Insurance Progress R'!$B$8:$U$65,17,FALSE)</f>
        <v>1</v>
      </c>
      <c r="L46" s="55">
        <f>VLOOKUP($A46,'Membership-Insurance Progress R'!$B$8:$U$65,18,FALSE)</f>
        <v>0</v>
      </c>
      <c r="M46" s="55">
        <f>VLOOKUP($A46,'Membership-Insurance Progress R'!$B$8:$U$65,19,FALSE)</f>
        <v>1</v>
      </c>
      <c r="N46" s="54">
        <f>IF(J46,$M46/$J46,0)</f>
        <v>0.333333333333333</v>
      </c>
      <c r="O46" s="57">
        <f>IF(ISERROR(VLOOKUP(A46,'365'!A$1:A$900,1,FALSE)),"x",VLOOKUP(A46,'365'!A$1:A$900,"x",FALSE))</f>
      </c>
      <c r="P46" s="57">
        <f>IF(ISERROR(VLOOKUP(A46,'1728'!A$1:A$900,1,FALSE)),"x",VLOOKUP(A46,'1728'!A$1:A$900,"x",FALSE))</f>
      </c>
      <c r="Q46" s="58">
        <f>IF(ISERROR(VLOOKUP(A46,'SP7'!A$1:A$897,1,FALSE)),"x",VLOOKUP(A46,'SP7'!A$1:A$897,"x",FALSE))</f>
      </c>
      <c r="R46" t="s" s="59">
        <v>38</v>
      </c>
      <c r="S46" t="s" s="59">
        <v>38</v>
      </c>
      <c r="T46" t="s" s="59">
        <v>38</v>
      </c>
      <c r="U46" t="s" s="59">
        <v>38</v>
      </c>
      <c r="V46" s="60"/>
      <c r="W46" s="57">
        <f>IF(ISERROR(VLOOKUP(A46,'185'!A$1:A$900,1,FALSE)),"x",VLOOKUP(A46,'185'!A$1:A$900,"x",FALSE))</f>
      </c>
      <c r="X46" s="57">
        <f>IF(ISERROR(VLOOKUP(A46,'1295-1'!A$1:A$900,1,FALSE)),"x",VLOOKUP(A46,'1295-1'!A$1:A$900,"x",FALSE))</f>
      </c>
      <c r="Y46" s="48"/>
      <c r="Z46" s="33"/>
      <c r="AA46" s="33"/>
      <c r="AB46" s="33"/>
      <c r="AC46" s="33"/>
      <c r="AD46" s="33"/>
      <c r="AE46" s="33"/>
      <c r="AF46" s="33"/>
      <c r="AG46" s="33"/>
      <c r="AH46" s="33"/>
      <c r="AI46" s="33"/>
      <c r="AJ46" s="34"/>
    </row>
    <row r="47" ht="17.25" customHeight="1">
      <c r="A47" s="62">
        <v>3923</v>
      </c>
      <c r="B47" t="s" s="50">
        <f>VLOOKUP(A47,'Membership-Insurance Progress R'!B$8:C$719,2,FALSE)</f>
        <v>65</v>
      </c>
      <c r="C47" t="s" s="51">
        <f>VLOOKUP(A47,'Membership-Insurance Progress R'!B$8:D$65,3,FALSE)</f>
        <v>66</v>
      </c>
      <c r="D47" s="52">
        <f>VLOOKUP(A47,'Membership-Insurance Progress R'!B$8:U$65,4,FALSE)</f>
        <v>50</v>
      </c>
      <c r="E47" s="53">
        <f>VLOOKUP(A47,'Membership-Insurance Progress R'!B$8:U$65,5,FALSE)</f>
        <v>4</v>
      </c>
      <c r="F47" s="53">
        <f>VLOOKUP($A47,'Membership-Insurance Progress R'!$B$8:$U$65,9,FALSE)</f>
        <v>0</v>
      </c>
      <c r="G47" s="53">
        <f>VLOOKUP($A47,'Membership-Insurance Progress R'!$B$8:$U$65,10,FALSE)</f>
        <v>0</v>
      </c>
      <c r="H47" s="53">
        <f>VLOOKUP($A47,'Membership-Insurance Progress R'!$B$8:$U$65,11,FALSE)</f>
        <v>0</v>
      </c>
      <c r="I47" s="54">
        <f>IF(E47,$H47/$E47,0)</f>
        <v>0</v>
      </c>
      <c r="J47" s="55">
        <f>VLOOKUP(A47,'Membership-Insurance Progress R'!B$8:U$65,13,FALSE)</f>
        <v>3</v>
      </c>
      <c r="K47" s="55">
        <f>VLOOKUP($A47,'Membership-Insurance Progress R'!$B$8:$U$65,17,FALSE)</f>
        <v>0</v>
      </c>
      <c r="L47" s="55">
        <f>VLOOKUP($A47,'Membership-Insurance Progress R'!$B$8:$U$65,18,FALSE)</f>
        <v>0</v>
      </c>
      <c r="M47" s="55">
        <f>VLOOKUP($A47,'Membership-Insurance Progress R'!$B$8:$U$65,19,FALSE)</f>
        <v>0</v>
      </c>
      <c r="N47" s="54">
        <f>IF(J47,$M47/$J47,0)</f>
        <v>0</v>
      </c>
      <c r="O47" s="57">
        <f>IF(ISERROR(VLOOKUP(A47,'365'!A$1:A$900,1,FALSE)),"x",VLOOKUP(A47,'365'!A$1:A$900,"x",FALSE))</f>
      </c>
      <c r="P47" s="57">
        <f>IF(ISERROR(VLOOKUP(A47,'1728'!A$1:A$900,1,FALSE)),"x",VLOOKUP(A47,'1728'!A$1:A$900,"x",FALSE))</f>
      </c>
      <c r="Q47" s="58">
        <f>IF(ISERROR(VLOOKUP(A47,'SP7'!A$1:A$897,1,FALSE)),"x",VLOOKUP(A47,'SP7'!A$1:A$897,"x",FALSE))</f>
      </c>
      <c r="R47" t="s" s="59">
        <v>38</v>
      </c>
      <c r="S47" t="s" s="59">
        <v>38</v>
      </c>
      <c r="T47" t="s" s="59">
        <v>38</v>
      </c>
      <c r="U47" t="s" s="59">
        <v>38</v>
      </c>
      <c r="V47" s="60"/>
      <c r="W47" s="57">
        <f>IF(ISERROR(VLOOKUP(A47,'185'!A$1:A$900,1,FALSE)),"x",VLOOKUP(A47,'185'!A$1:A$900,"x",FALSE))</f>
      </c>
      <c r="X47" s="57">
        <f>IF(ISERROR(VLOOKUP(A47,'1295-1'!A$1:A$900,1,FALSE)),"x",VLOOKUP(A47,'1295-1'!A$1:A$900,"x",FALSE))</f>
      </c>
      <c r="Y47" s="48"/>
      <c r="Z47" s="33"/>
      <c r="AA47" s="33"/>
      <c r="AB47" s="33"/>
      <c r="AC47" s="33"/>
      <c r="AD47" s="33"/>
      <c r="AE47" s="33"/>
      <c r="AF47" s="33"/>
      <c r="AG47" s="33"/>
      <c r="AH47" s="33"/>
      <c r="AI47" s="33"/>
      <c r="AJ47" s="34"/>
    </row>
    <row r="48" ht="17.25" customHeight="1">
      <c r="A48" s="49">
        <v>4508</v>
      </c>
      <c r="B48" t="s" s="50">
        <f>VLOOKUP(A48,'Membership-Insurance Progress R'!B$8:C$719,2,FALSE)</f>
        <v>65</v>
      </c>
      <c r="C48" t="s" s="51">
        <f>VLOOKUP(A48,'Membership-Insurance Progress R'!B$8:D$65,3,FALSE)</f>
        <v>42</v>
      </c>
      <c r="D48" s="52">
        <f>VLOOKUP(A48,'Membership-Insurance Progress R'!B$8:U$65,4,FALSE)</f>
        <v>84</v>
      </c>
      <c r="E48" s="53">
        <f>VLOOKUP(A48,'Membership-Insurance Progress R'!B$8:U$65,5,FALSE)</f>
        <v>6</v>
      </c>
      <c r="F48" s="53">
        <f>VLOOKUP($A48,'Membership-Insurance Progress R'!$B$8:$U$65,9,FALSE)</f>
        <v>2</v>
      </c>
      <c r="G48" s="53">
        <f>VLOOKUP($A48,'Membership-Insurance Progress R'!$B$8:$U$65,10,FALSE)</f>
        <v>0</v>
      </c>
      <c r="H48" s="53">
        <f>VLOOKUP($A48,'Membership-Insurance Progress R'!$B$8:$U$65,11,FALSE)</f>
        <v>2</v>
      </c>
      <c r="I48" s="54">
        <f>IF(E48,$H48/$E48,0)</f>
        <v>0.333333333333333</v>
      </c>
      <c r="J48" s="55">
        <f>VLOOKUP(A48,'Membership-Insurance Progress R'!B$8:U$65,13,FALSE)</f>
        <v>3</v>
      </c>
      <c r="K48" s="55">
        <f>VLOOKUP($A48,'Membership-Insurance Progress R'!$B$8:$U$65,17,FALSE)</f>
        <v>0</v>
      </c>
      <c r="L48" s="55">
        <f>VLOOKUP($A48,'Membership-Insurance Progress R'!$B$8:$U$65,18,FALSE)</f>
        <v>2</v>
      </c>
      <c r="M48" s="55">
        <f>VLOOKUP($A48,'Membership-Insurance Progress R'!$B$8:$U$65,19,FALSE)</f>
        <v>-2</v>
      </c>
      <c r="N48" s="54">
        <f>IF(J48,$M48/$J48,0)</f>
        <v>-0.666666666666667</v>
      </c>
      <c r="O48" t="s" s="56">
        <f>IF(ISERROR(VLOOKUP(A48,'365'!A$1:A$900,1,FALSE)),"x",VLOOKUP(A48,'365'!A$1:A$900,"x",FALSE))</f>
        <v>36</v>
      </c>
      <c r="P48" s="57">
        <f>IF(ISERROR(VLOOKUP(A48,'1728'!A$1:A$900,1,FALSE)),"x",VLOOKUP(A48,'1728'!A$1:A$900,"x",FALSE))</f>
      </c>
      <c r="Q48" s="58">
        <f>IF(ISERROR(VLOOKUP(A48,'SP7'!A$1:A$897,1,FALSE)),"x",VLOOKUP(A48,'SP7'!A$1:A$897,"x",FALSE))</f>
      </c>
      <c r="R48" t="s" s="59">
        <v>39</v>
      </c>
      <c r="S48" t="s" s="59">
        <v>39</v>
      </c>
      <c r="T48" t="s" s="59">
        <v>39</v>
      </c>
      <c r="U48" t="s" s="59">
        <v>39</v>
      </c>
      <c r="V48" s="60"/>
      <c r="W48" t="s" s="56">
        <f>IF(ISERROR(VLOOKUP(A48,'185'!A$1:A$900,1,FALSE)),"x",VLOOKUP(A48,'185'!A$1:A$900,"x",FALSE))</f>
        <v>36</v>
      </c>
      <c r="X48" t="s" s="56">
        <f>IF(ISERROR(VLOOKUP(A48,'1295-1'!A$1:A$900,1,FALSE)),"x",VLOOKUP(A48,'1295-1'!A$1:A$900,"x",FALSE))</f>
        <v>36</v>
      </c>
      <c r="Y48" s="48"/>
      <c r="Z48" s="33"/>
      <c r="AA48" s="33"/>
      <c r="AB48" s="33"/>
      <c r="AC48" s="33"/>
      <c r="AD48" s="33"/>
      <c r="AE48" s="33"/>
      <c r="AF48" s="33"/>
      <c r="AG48" s="33"/>
      <c r="AH48" s="33"/>
      <c r="AI48" s="33"/>
      <c r="AJ48" s="34"/>
    </row>
    <row r="49" ht="17.25" customHeight="1">
      <c r="A49" s="49">
        <v>4663</v>
      </c>
      <c r="B49" t="s" s="50">
        <f>VLOOKUP(A49,'Membership-Insurance Progress R'!B$8:C$719,2,FALSE)</f>
        <v>65</v>
      </c>
      <c r="C49" t="s" s="51">
        <f>VLOOKUP(A49,'Membership-Insurance Progress R'!B$8:D$65,3,FALSE)</f>
        <v>42</v>
      </c>
      <c r="D49" s="52">
        <f>VLOOKUP(A49,'Membership-Insurance Progress R'!B$8:U$65,4,FALSE)</f>
        <v>122</v>
      </c>
      <c r="E49" s="53">
        <f>VLOOKUP(A49,'Membership-Insurance Progress R'!B$8:U$65,5,FALSE)</f>
        <v>8</v>
      </c>
      <c r="F49" s="53">
        <f>VLOOKUP($A49,'Membership-Insurance Progress R'!$B$8:$U$65,9,FALSE)</f>
        <v>1</v>
      </c>
      <c r="G49" s="53">
        <f>VLOOKUP($A49,'Membership-Insurance Progress R'!$B$8:$U$65,10,FALSE)</f>
        <v>0</v>
      </c>
      <c r="H49" s="53">
        <f>VLOOKUP($A49,'Membership-Insurance Progress R'!$B$8:$U$65,11,FALSE)</f>
        <v>1</v>
      </c>
      <c r="I49" s="54">
        <f>IF(E49,$H49/$E49,0)</f>
        <v>0.125</v>
      </c>
      <c r="J49" s="55">
        <f>VLOOKUP(A49,'Membership-Insurance Progress R'!B$8:U$65,13,FALSE)</f>
        <v>3</v>
      </c>
      <c r="K49" s="55">
        <f>VLOOKUP($A49,'Membership-Insurance Progress R'!$B$8:$U$65,17,FALSE)</f>
        <v>0</v>
      </c>
      <c r="L49" s="55">
        <f>VLOOKUP($A49,'Membership-Insurance Progress R'!$B$8:$U$65,18,FALSE)</f>
        <v>0</v>
      </c>
      <c r="M49" s="55">
        <f>VLOOKUP($A49,'Membership-Insurance Progress R'!$B$8:$U$65,19,FALSE)</f>
        <v>0</v>
      </c>
      <c r="N49" s="54">
        <f>IF(J49,$M49/$J49,0)</f>
        <v>0</v>
      </c>
      <c r="O49" t="s" s="56">
        <f>IF(ISERROR(VLOOKUP(A49,'365'!A$1:A$900,1,FALSE)),"x",VLOOKUP(A49,'365'!A$1:A$900,"x",FALSE))</f>
        <v>36</v>
      </c>
      <c r="P49" s="57">
        <f>IF(ISERROR(VLOOKUP(A49,'1728'!A$1:A$900,1,FALSE)),"x",VLOOKUP(A49,'1728'!A$1:A$900,"x",FALSE))</f>
      </c>
      <c r="Q49" s="58">
        <f>IF(ISERROR(VLOOKUP(A49,'SP7'!A$1:A$897,1,FALSE)),"x",VLOOKUP(A49,'SP7'!A$1:A$897,"x",FALSE))</f>
      </c>
      <c r="R49" t="s" s="59">
        <v>39</v>
      </c>
      <c r="S49" t="s" s="59">
        <v>39</v>
      </c>
      <c r="T49" t="s" s="59">
        <v>37</v>
      </c>
      <c r="U49" t="s" s="59">
        <v>39</v>
      </c>
      <c r="V49" s="60"/>
      <c r="W49" t="s" s="56">
        <f>IF(ISERROR(VLOOKUP(A49,'185'!A$1:A$900,1,FALSE)),"x",VLOOKUP(A49,'185'!A$1:A$900,"x",FALSE))</f>
        <v>36</v>
      </c>
      <c r="X49" t="s" s="56">
        <f>IF(ISERROR(VLOOKUP(A49,'1295-1'!A$1:A$900,1,FALSE)),"x",VLOOKUP(A49,'1295-1'!A$1:A$900,"x",FALSE))</f>
        <v>36</v>
      </c>
      <c r="Y49" s="48"/>
      <c r="Z49" s="33"/>
      <c r="AA49" s="33"/>
      <c r="AB49" s="33"/>
      <c r="AC49" s="33"/>
      <c r="AD49" s="33"/>
      <c r="AE49" s="33"/>
      <c r="AF49" s="33"/>
      <c r="AG49" s="33"/>
      <c r="AH49" s="33"/>
      <c r="AI49" s="33"/>
      <c r="AJ49" s="34"/>
    </row>
    <row r="50" ht="17.25" customHeight="1">
      <c r="A50" s="49">
        <v>8546</v>
      </c>
      <c r="B50" t="s" s="50">
        <f>VLOOKUP(A50,'Membership-Insurance Progress R'!B$8:C$719,2,FALSE)</f>
        <v>65</v>
      </c>
      <c r="C50" t="s" s="51">
        <f>VLOOKUP(A50,'Membership-Insurance Progress R'!B$8:D$65,3,FALSE)</f>
        <v>42</v>
      </c>
      <c r="D50" s="52">
        <f>VLOOKUP(A50,'Membership-Insurance Progress R'!B$8:U$65,4,FALSE)</f>
        <v>115</v>
      </c>
      <c r="E50" s="53">
        <f>VLOOKUP(A50,'Membership-Insurance Progress R'!B$8:U$65,5,FALSE)</f>
        <v>8</v>
      </c>
      <c r="F50" s="53">
        <f>VLOOKUP($A50,'Membership-Insurance Progress R'!$B$8:$U$65,9,FALSE)</f>
        <v>0</v>
      </c>
      <c r="G50" s="53">
        <f>VLOOKUP($A50,'Membership-Insurance Progress R'!$B$8:$U$65,10,FALSE)</f>
        <v>0</v>
      </c>
      <c r="H50" s="53">
        <f>VLOOKUP($A50,'Membership-Insurance Progress R'!$B$8:$U$65,11,FALSE)</f>
        <v>0</v>
      </c>
      <c r="I50" s="54">
        <f>IF(E50,$H50/$E50,0)</f>
        <v>0</v>
      </c>
      <c r="J50" s="55">
        <f>VLOOKUP(A50,'Membership-Insurance Progress R'!B$8:U$65,13,FALSE)</f>
        <v>3</v>
      </c>
      <c r="K50" s="55">
        <f>VLOOKUP($A50,'Membership-Insurance Progress R'!$B$8:$U$65,17,FALSE)</f>
        <v>0</v>
      </c>
      <c r="L50" s="55">
        <f>VLOOKUP($A50,'Membership-Insurance Progress R'!$B$8:$U$65,18,FALSE)</f>
        <v>0</v>
      </c>
      <c r="M50" s="55">
        <f>VLOOKUP($A50,'Membership-Insurance Progress R'!$B$8:$U$65,19,FALSE)</f>
        <v>0</v>
      </c>
      <c r="N50" s="54">
        <f>IF(J50,$M50/$J50,0)</f>
        <v>0</v>
      </c>
      <c r="O50" t="s" s="56">
        <f>IF(ISERROR(VLOOKUP(A50,'365'!A$1:A$900,1,FALSE)),"x",VLOOKUP(A50,'365'!A$1:A$900,"x",FALSE))</f>
        <v>36</v>
      </c>
      <c r="P50" s="57">
        <f>IF(ISERROR(VLOOKUP(A50,'1728'!A$1:A$900,1,FALSE)),"x",VLOOKUP(A50,'1728'!A$1:A$900,"x",FALSE))</f>
      </c>
      <c r="Q50" s="58">
        <f>IF(ISERROR(VLOOKUP(A50,'SP7'!A$1:A$897,1,FALSE)),"x",VLOOKUP(A50,'SP7'!A$1:A$897,"x",FALSE))</f>
      </c>
      <c r="R50" t="s" s="59">
        <v>37</v>
      </c>
      <c r="S50" t="s" s="59">
        <v>38</v>
      </c>
      <c r="T50" t="s" s="59">
        <v>38</v>
      </c>
      <c r="U50" t="s" s="59">
        <v>37</v>
      </c>
      <c r="V50" s="60"/>
      <c r="W50" t="s" s="56">
        <f>IF(ISERROR(VLOOKUP(A50,'185'!A$1:A$900,1,FALSE)),"x",VLOOKUP(A50,'185'!A$1:A$900,"x",FALSE))</f>
        <v>36</v>
      </c>
      <c r="X50" t="s" s="56">
        <f>IF(ISERROR(VLOOKUP(A50,'1295-1'!A$1:A$900,1,FALSE)),"x",VLOOKUP(A50,'1295-1'!A$1:A$900,"x",FALSE))</f>
        <v>36</v>
      </c>
      <c r="Y50" s="48"/>
      <c r="Z50" s="33"/>
      <c r="AA50" s="33"/>
      <c r="AB50" s="33"/>
      <c r="AC50" s="33"/>
      <c r="AD50" s="33"/>
      <c r="AE50" s="33"/>
      <c r="AF50" s="33"/>
      <c r="AG50" s="33"/>
      <c r="AH50" s="33"/>
      <c r="AI50" s="33"/>
      <c r="AJ50" s="34"/>
    </row>
    <row r="51" ht="17.25" customHeight="1">
      <c r="A51" s="49">
        <v>12686</v>
      </c>
      <c r="B51" t="s" s="50">
        <f>VLOOKUP(A51,'Membership-Insurance Progress R'!B$8:C$719,2,FALSE)</f>
        <v>65</v>
      </c>
      <c r="C51" t="s" s="51">
        <f>VLOOKUP(A51,'Membership-Insurance Progress R'!B$8:D$65,3,FALSE)</f>
        <v>42</v>
      </c>
      <c r="D51" s="52">
        <f>VLOOKUP(A51,'Membership-Insurance Progress R'!B$8:U$65,4,FALSE)</f>
        <v>81</v>
      </c>
      <c r="E51" s="53">
        <f>VLOOKUP(A51,'Membership-Insurance Progress R'!B$8:U$65,5,FALSE)</f>
        <v>6</v>
      </c>
      <c r="F51" s="53">
        <f>VLOOKUP($A51,'Membership-Insurance Progress R'!$B$8:$U$65,9,FALSE)</f>
        <v>1</v>
      </c>
      <c r="G51" s="53">
        <f>VLOOKUP($A51,'Membership-Insurance Progress R'!$B$8:$U$65,10,FALSE)</f>
        <v>0</v>
      </c>
      <c r="H51" s="53">
        <f>VLOOKUP($A51,'Membership-Insurance Progress R'!$B$8:$U$65,11,FALSE)</f>
        <v>1</v>
      </c>
      <c r="I51" s="54">
        <f>IF(E51,$H51/$E51,0)</f>
        <v>0.166666666666667</v>
      </c>
      <c r="J51" s="55">
        <f>VLOOKUP(A51,'Membership-Insurance Progress R'!B$8:U$65,13,FALSE)</f>
        <v>3</v>
      </c>
      <c r="K51" s="55">
        <f>VLOOKUP($A51,'Membership-Insurance Progress R'!$B$8:$U$65,17,FALSE)</f>
        <v>1</v>
      </c>
      <c r="L51" s="55">
        <f>VLOOKUP($A51,'Membership-Insurance Progress R'!$B$8:$U$65,18,FALSE)</f>
        <v>0</v>
      </c>
      <c r="M51" s="55">
        <f>VLOOKUP($A51,'Membership-Insurance Progress R'!$B$8:$U$65,19,FALSE)</f>
        <v>1</v>
      </c>
      <c r="N51" s="54">
        <f>IF(J51,$M51/$J51,0)</f>
        <v>0.333333333333333</v>
      </c>
      <c r="O51" t="s" s="56">
        <f>IF(ISERROR(VLOOKUP(A51,'365'!A$1:A$900,1,FALSE)),"x",VLOOKUP(A51,'365'!A$1:A$900,"x",FALSE))</f>
        <v>36</v>
      </c>
      <c r="P51" s="57">
        <f>IF(ISERROR(VLOOKUP(A51,'1728'!A$1:A$900,1,FALSE)),"x",VLOOKUP(A51,'1728'!A$1:A$900,"x",FALSE))</f>
      </c>
      <c r="Q51" s="58">
        <f>IF(ISERROR(VLOOKUP(A51,'SP7'!A$1:A$897,1,FALSE)),"x",VLOOKUP(A51,'SP7'!A$1:A$897,"x",FALSE))</f>
      </c>
      <c r="R51" t="s" s="59">
        <v>39</v>
      </c>
      <c r="S51" t="s" s="59">
        <v>39</v>
      </c>
      <c r="T51" t="s" s="59">
        <v>39</v>
      </c>
      <c r="U51" t="s" s="59">
        <v>39</v>
      </c>
      <c r="V51" s="60"/>
      <c r="W51" t="s" s="56">
        <f>IF(ISERROR(VLOOKUP(A51,'185'!A$1:A$900,1,FALSE)),"x",VLOOKUP(A51,'185'!A$1:A$900,"x",FALSE))</f>
        <v>36</v>
      </c>
      <c r="X51" s="57">
        <f>IF(ISERROR(VLOOKUP(A51,'1295-1'!A$1:A$900,1,FALSE)),"x",VLOOKUP(A51,'1295-1'!A$1:A$900,"x",FALSE))</f>
      </c>
      <c r="Y51" s="48"/>
      <c r="Z51" s="33"/>
      <c r="AA51" s="33"/>
      <c r="AB51" s="33"/>
      <c r="AC51" s="33"/>
      <c r="AD51" s="33"/>
      <c r="AE51" s="33"/>
      <c r="AF51" s="33"/>
      <c r="AG51" s="33"/>
      <c r="AH51" s="33"/>
      <c r="AI51" s="33"/>
      <c r="AJ51" s="34"/>
    </row>
    <row r="52" ht="17.25" customHeight="1">
      <c r="A52" s="49">
        <v>2409</v>
      </c>
      <c r="B52" t="s" s="50">
        <f>VLOOKUP(A52,'Membership-Insurance Progress R'!B$8:C$719,2,FALSE)</f>
        <v>67</v>
      </c>
      <c r="C52" t="s" s="51">
        <f>VLOOKUP(A52,'Membership-Insurance Progress R'!B$8:D$65,3,FALSE)</f>
        <v>68</v>
      </c>
      <c r="D52" s="52">
        <f>VLOOKUP(A52,'Membership-Insurance Progress R'!B$8:U$65,4,FALSE)</f>
        <v>216</v>
      </c>
      <c r="E52" s="53">
        <f>VLOOKUP(A52,'Membership-Insurance Progress R'!B$8:U$65,5,FALSE)</f>
        <v>15</v>
      </c>
      <c r="F52" s="53">
        <f>VLOOKUP($A52,'Membership-Insurance Progress R'!$B$8:$U$65,9,FALSE)</f>
        <v>1</v>
      </c>
      <c r="G52" s="53">
        <f>VLOOKUP($A52,'Membership-Insurance Progress R'!$B$8:$U$65,10,FALSE)</f>
        <v>0</v>
      </c>
      <c r="H52" s="53">
        <f>VLOOKUP($A52,'Membership-Insurance Progress R'!$B$8:$U$65,11,FALSE)</f>
        <v>1</v>
      </c>
      <c r="I52" s="54">
        <f>IF(E52,$H52/$E52,0)</f>
        <v>0.06666666666666669</v>
      </c>
      <c r="J52" s="55">
        <f>VLOOKUP(A52,'Membership-Insurance Progress R'!B$8:U$65,13,FALSE)</f>
        <v>5</v>
      </c>
      <c r="K52" s="55">
        <f>VLOOKUP($A52,'Membership-Insurance Progress R'!$B$8:$U$65,17,FALSE)</f>
        <v>1</v>
      </c>
      <c r="L52" s="55">
        <f>VLOOKUP($A52,'Membership-Insurance Progress R'!$B$8:$U$65,18,FALSE)</f>
        <v>0</v>
      </c>
      <c r="M52" s="55">
        <f>VLOOKUP($A52,'Membership-Insurance Progress R'!$B$8:$U$65,19,FALSE)</f>
        <v>1</v>
      </c>
      <c r="N52" s="54">
        <f>IF(J52,$M52/$J52,0)</f>
        <v>0.2</v>
      </c>
      <c r="O52" t="s" s="56">
        <f>IF(ISERROR(VLOOKUP(A52,'365'!A$1:A$900,1,FALSE)),"x",VLOOKUP(A52,'365'!A$1:A$900,"x",FALSE))</f>
        <v>36</v>
      </c>
      <c r="P52" s="57">
        <f>IF(ISERROR(VLOOKUP(A52,'1728'!A$1:A$900,1,FALSE)),"x",VLOOKUP(A52,'1728'!A$1:A$900,"x",FALSE))</f>
      </c>
      <c r="Q52" s="58">
        <f>IF(ISERROR(VLOOKUP(A52,'SP7'!A$1:A$897,1,FALSE)),"x",VLOOKUP(A52,'SP7'!A$1:A$897,"x",FALSE))</f>
      </c>
      <c r="R52" t="s" s="59">
        <v>39</v>
      </c>
      <c r="S52" t="s" s="59">
        <v>38</v>
      </c>
      <c r="T52" t="s" s="59">
        <v>39</v>
      </c>
      <c r="U52" t="s" s="59">
        <v>38</v>
      </c>
      <c r="V52" s="60"/>
      <c r="W52" t="s" s="56">
        <f>IF(ISERROR(VLOOKUP(A52,'185'!A$1:A$900,1,FALSE)),"x",VLOOKUP(A52,'185'!A$1:A$900,"x",FALSE))</f>
        <v>36</v>
      </c>
      <c r="X52" t="s" s="56">
        <f>IF(ISERROR(VLOOKUP(A52,'1295-1'!A$1:A$900,1,FALSE)),"x",VLOOKUP(A52,'1295-1'!A$1:A$900,"x",FALSE))</f>
        <v>36</v>
      </c>
      <c r="Y52" s="48"/>
      <c r="Z52" s="33"/>
      <c r="AA52" s="33"/>
      <c r="AB52" s="33"/>
      <c r="AC52" s="33"/>
      <c r="AD52" s="33"/>
      <c r="AE52" s="33"/>
      <c r="AF52" s="33"/>
      <c r="AG52" s="33"/>
      <c r="AH52" s="33"/>
      <c r="AI52" s="33"/>
      <c r="AJ52" s="34"/>
    </row>
    <row r="53" ht="17.25" customHeight="1">
      <c r="A53" s="49">
        <v>3091</v>
      </c>
      <c r="B53" t="s" s="50">
        <f>VLOOKUP(A53,'Membership-Insurance Progress R'!B$8:C$719,2,FALSE)</f>
        <v>67</v>
      </c>
      <c r="C53" t="s" s="51">
        <f>VLOOKUP(A53,'Membership-Insurance Progress R'!B$8:D$65,3,FALSE)</f>
        <v>69</v>
      </c>
      <c r="D53" s="52">
        <f>VLOOKUP(A53,'Membership-Insurance Progress R'!B$8:U$65,4,FALSE)</f>
        <v>104</v>
      </c>
      <c r="E53" s="53">
        <f>VLOOKUP(A53,'Membership-Insurance Progress R'!B$8:U$65,5,FALSE)</f>
        <v>7</v>
      </c>
      <c r="F53" s="53">
        <f>VLOOKUP($A53,'Membership-Insurance Progress R'!$B$8:$U$65,9,FALSE)</f>
        <v>0</v>
      </c>
      <c r="G53" s="53">
        <f>VLOOKUP($A53,'Membership-Insurance Progress R'!$B$8:$U$65,10,FALSE)</f>
        <v>1</v>
      </c>
      <c r="H53" s="53">
        <f>VLOOKUP($A53,'Membership-Insurance Progress R'!$B$8:$U$65,11,FALSE)</f>
        <v>-1</v>
      </c>
      <c r="I53" s="54">
        <f>IF(E53,$H53/$E53,0)</f>
        <v>-0.142857142857143</v>
      </c>
      <c r="J53" s="55">
        <f>VLOOKUP(A53,'Membership-Insurance Progress R'!B$8:U$65,13,FALSE)</f>
        <v>3</v>
      </c>
      <c r="K53" s="55">
        <f>VLOOKUP($A53,'Membership-Insurance Progress R'!$B$8:$U$65,17,FALSE)</f>
        <v>0</v>
      </c>
      <c r="L53" s="55">
        <f>VLOOKUP($A53,'Membership-Insurance Progress R'!$B$8:$U$65,18,FALSE)</f>
        <v>0</v>
      </c>
      <c r="M53" s="55">
        <f>VLOOKUP($A53,'Membership-Insurance Progress R'!$B$8:$U$65,19,FALSE)</f>
        <v>0</v>
      </c>
      <c r="N53" s="54">
        <f>IF(J53,$M53/$J53,0)</f>
        <v>0</v>
      </c>
      <c r="O53" t="s" s="56">
        <f>IF(ISERROR(VLOOKUP(A53,'365'!A$1:A$900,1,FALSE)),"x",VLOOKUP(A53,'365'!A$1:A$900,"x",FALSE))</f>
        <v>36</v>
      </c>
      <c r="P53" s="57">
        <f>IF(ISERROR(VLOOKUP(A53,'1728'!A$1:A$900,1,FALSE)),"x",VLOOKUP(A53,'1728'!A$1:A$900,"x",FALSE))</f>
      </c>
      <c r="Q53" s="58">
        <f>IF(ISERROR(VLOOKUP(A53,'SP7'!A$1:A$897,1,FALSE)),"x",VLOOKUP(A53,'SP7'!A$1:A$897,"x",FALSE))</f>
      </c>
      <c r="R53" t="s" s="59">
        <v>37</v>
      </c>
      <c r="S53" t="s" s="59">
        <v>39</v>
      </c>
      <c r="T53" t="s" s="59">
        <v>38</v>
      </c>
      <c r="U53" t="s" s="59">
        <v>38</v>
      </c>
      <c r="V53" s="64"/>
      <c r="W53" t="s" s="56">
        <f>IF(ISERROR(VLOOKUP(A53,'185'!A$1:A$900,1,FALSE)),"x",VLOOKUP(A53,'185'!A$1:A$900,"x",FALSE))</f>
        <v>36</v>
      </c>
      <c r="X53" t="s" s="56">
        <f>IF(ISERROR(VLOOKUP(A53,'1295-1'!A$1:A$900,1,FALSE)),"x",VLOOKUP(A53,'1295-1'!A$1:A$900,"x",FALSE))</f>
        <v>36</v>
      </c>
      <c r="Y53" s="48"/>
      <c r="Z53" s="33"/>
      <c r="AA53" s="33"/>
      <c r="AB53" s="33"/>
      <c r="AC53" s="33"/>
      <c r="AD53" s="33"/>
      <c r="AE53" s="33"/>
      <c r="AF53" s="33"/>
      <c r="AG53" s="33"/>
      <c r="AH53" s="33"/>
      <c r="AI53" s="33"/>
      <c r="AJ53" s="34"/>
    </row>
    <row r="54" ht="17.25" customHeight="1">
      <c r="A54" s="62">
        <v>6369</v>
      </c>
      <c r="B54" t="s" s="50">
        <f>VLOOKUP(A54,'Membership-Insurance Progress R'!B$8:C$719,2,FALSE)</f>
        <v>67</v>
      </c>
      <c r="C54" t="s" s="51">
        <f>VLOOKUP(A54,'Membership-Insurance Progress R'!B$8:D$65,3,FALSE)</f>
        <v>70</v>
      </c>
      <c r="D54" s="52">
        <f>VLOOKUP(A54,'Membership-Insurance Progress R'!B$8:U$65,4,FALSE)</f>
        <v>28</v>
      </c>
      <c r="E54" s="53">
        <f>VLOOKUP(A54,'Membership-Insurance Progress R'!B$8:U$65,5,FALSE)</f>
        <v>5</v>
      </c>
      <c r="F54" s="53">
        <f>VLOOKUP($A54,'Membership-Insurance Progress R'!$B$8:$U$65,9,FALSE)</f>
        <v>0</v>
      </c>
      <c r="G54" s="53">
        <f>VLOOKUP($A54,'Membership-Insurance Progress R'!$B$8:$U$65,10,FALSE)</f>
        <v>0</v>
      </c>
      <c r="H54" s="53">
        <f>VLOOKUP($A54,'Membership-Insurance Progress R'!$B$8:$U$65,11,FALSE)</f>
        <v>0</v>
      </c>
      <c r="I54" s="54">
        <f>IF(E54,$H54/$E54,0)</f>
        <v>0</v>
      </c>
      <c r="J54" s="55">
        <f>VLOOKUP(A54,'Membership-Insurance Progress R'!B$8:U$65,13,FALSE)</f>
        <v>3</v>
      </c>
      <c r="K54" s="55">
        <f>VLOOKUP($A54,'Membership-Insurance Progress R'!$B$8:$U$65,17,FALSE)</f>
        <v>0</v>
      </c>
      <c r="L54" s="55">
        <f>VLOOKUP($A54,'Membership-Insurance Progress R'!$B$8:$U$65,18,FALSE)</f>
        <v>0</v>
      </c>
      <c r="M54" s="55">
        <f>VLOOKUP($A54,'Membership-Insurance Progress R'!$B$8:$U$65,19,FALSE)</f>
        <v>0</v>
      </c>
      <c r="N54" s="54">
        <f>IF(J54,$M54/$J54,0)</f>
        <v>0</v>
      </c>
      <c r="O54" s="57">
        <f>IF(ISERROR(VLOOKUP(A54,'365'!A$1:A$900,1,FALSE)),"x",VLOOKUP(A54,'365'!A$1:A$900,"x",FALSE))</f>
      </c>
      <c r="P54" s="57">
        <f>IF(ISERROR(VLOOKUP(A54,'1728'!A$1:A$900,1,FALSE)),"x",VLOOKUP(A54,'1728'!A$1:A$900,"x",FALSE))</f>
      </c>
      <c r="Q54" s="58">
        <f>IF(ISERROR(VLOOKUP(A54,'SP7'!A$1:A$897,1,FALSE)),"x",VLOOKUP(A54,'SP7'!A$1:A$897,"x",FALSE))</f>
      </c>
      <c r="R54" t="s" s="59">
        <v>38</v>
      </c>
      <c r="S54" t="s" s="59">
        <v>38</v>
      </c>
      <c r="T54" t="s" s="59">
        <v>38</v>
      </c>
      <c r="U54" t="s" s="59">
        <v>38</v>
      </c>
      <c r="V54" s="61"/>
      <c r="W54" s="57">
        <f>IF(ISERROR(VLOOKUP(A54,'185'!A$1:A$900,1,FALSE)),"x",VLOOKUP(A54,'185'!A$1:A$900,"x",FALSE))</f>
      </c>
      <c r="X54" s="57">
        <f>IF(ISERROR(VLOOKUP(A54,'1295-1'!A$1:A$900,1,FALSE)),"x",VLOOKUP(A54,'1295-1'!A$1:A$900,"x",FALSE))</f>
      </c>
      <c r="Y54" s="48"/>
      <c r="Z54" s="33"/>
      <c r="AA54" s="33"/>
      <c r="AB54" s="33"/>
      <c r="AC54" s="33"/>
      <c r="AD54" s="33"/>
      <c r="AE54" s="33"/>
      <c r="AF54" s="33"/>
      <c r="AG54" s="33"/>
      <c r="AH54" s="33"/>
      <c r="AI54" s="33"/>
      <c r="AJ54" s="34"/>
    </row>
    <row r="55" ht="17.25" customHeight="1">
      <c r="A55" s="49">
        <v>9933</v>
      </c>
      <c r="B55" t="s" s="50">
        <f>VLOOKUP(A55,'Membership-Insurance Progress R'!B$8:C$719,2,FALSE)</f>
        <v>67</v>
      </c>
      <c r="C55" t="s" s="51">
        <f>VLOOKUP(A55,'Membership-Insurance Progress R'!B$8:D$65,3,FALSE)</f>
        <v>68</v>
      </c>
      <c r="D55" s="52">
        <f>VLOOKUP(A55,'Membership-Insurance Progress R'!B$8:U$65,4,FALSE)</f>
        <v>138</v>
      </c>
      <c r="E55" s="53">
        <f>VLOOKUP(A55,'Membership-Insurance Progress R'!B$8:U$65,5,FALSE)</f>
        <v>9</v>
      </c>
      <c r="F55" s="53">
        <f>VLOOKUP($A55,'Membership-Insurance Progress R'!$B$8:$U$65,9,FALSE)</f>
        <v>4</v>
      </c>
      <c r="G55" s="53">
        <f>VLOOKUP($A55,'Membership-Insurance Progress R'!$B$8:$U$65,10,FALSE)</f>
        <v>0</v>
      </c>
      <c r="H55" s="53">
        <f>VLOOKUP($A55,'Membership-Insurance Progress R'!$B$8:$U$65,11,FALSE)</f>
        <v>4</v>
      </c>
      <c r="I55" s="54">
        <f>IF(E55,$H55/$E55,0)</f>
        <v>0.444444444444444</v>
      </c>
      <c r="J55" s="55">
        <f>VLOOKUP(A55,'Membership-Insurance Progress R'!B$8:U$65,13,FALSE)</f>
        <v>3</v>
      </c>
      <c r="K55" s="55">
        <f>VLOOKUP($A55,'Membership-Insurance Progress R'!$B$8:$U$65,17,FALSE)</f>
        <v>1</v>
      </c>
      <c r="L55" s="55">
        <f>VLOOKUP($A55,'Membership-Insurance Progress R'!$B$8:$U$65,18,FALSE)</f>
        <v>0</v>
      </c>
      <c r="M55" s="55">
        <f>VLOOKUP($A55,'Membership-Insurance Progress R'!$B$8:$U$65,19,FALSE)</f>
        <v>1</v>
      </c>
      <c r="N55" s="54">
        <f>IF(J55,$M55/$J55,0)</f>
        <v>0.333333333333333</v>
      </c>
      <c r="O55" t="s" s="56">
        <f>IF(ISERROR(VLOOKUP(A55,'365'!A$1:A$900,1,FALSE)),"x",VLOOKUP(A55,'365'!A$1:A$900,"x",FALSE))</f>
        <v>36</v>
      </c>
      <c r="P55" s="57">
        <f>IF(ISERROR(VLOOKUP(A55,'1728'!A$1:A$900,1,FALSE)),"x",VLOOKUP(A55,'1728'!A$1:A$900,"x",FALSE))</f>
      </c>
      <c r="Q55" s="58">
        <f>IF(ISERROR(VLOOKUP(A55,'SP7'!A$1:A$897,1,FALSE)),"x",VLOOKUP(A55,'SP7'!A$1:A$897,"x",FALSE))</f>
      </c>
      <c r="R55" t="s" s="59">
        <v>39</v>
      </c>
      <c r="S55" t="s" s="59">
        <v>39</v>
      </c>
      <c r="T55" t="s" s="59">
        <v>39</v>
      </c>
      <c r="U55" t="s" s="59">
        <v>39</v>
      </c>
      <c r="V55" s="60"/>
      <c r="W55" t="s" s="56">
        <f>IF(ISERROR(VLOOKUP(A55,'185'!A$1:A$900,1,FALSE)),"x",VLOOKUP(A55,'185'!A$1:A$900,"x",FALSE))</f>
        <v>36</v>
      </c>
      <c r="X55" t="s" s="56">
        <f>IF(ISERROR(VLOOKUP(A55,'1295-1'!A$1:A$900,1,FALSE)),"x",VLOOKUP(A55,'1295-1'!A$1:A$900,"x",FALSE))</f>
        <v>36</v>
      </c>
      <c r="Y55" s="48"/>
      <c r="Z55" s="33"/>
      <c r="AA55" s="33"/>
      <c r="AB55" s="33"/>
      <c r="AC55" s="33"/>
      <c r="AD55" s="33"/>
      <c r="AE55" s="33"/>
      <c r="AF55" s="33"/>
      <c r="AG55" s="33"/>
      <c r="AH55" s="33"/>
      <c r="AI55" s="33"/>
      <c r="AJ55" s="34"/>
    </row>
    <row r="56" ht="17.25" customHeight="1">
      <c r="A56" s="49">
        <v>13349</v>
      </c>
      <c r="B56" t="s" s="50">
        <f>VLOOKUP(A56,'Membership-Insurance Progress R'!B$8:C$719,2,FALSE)</f>
        <v>67</v>
      </c>
      <c r="C56" t="s" s="51">
        <f>VLOOKUP(A56,'Membership-Insurance Progress R'!B$8:D$65,3,FALSE)</f>
        <v>71</v>
      </c>
      <c r="D56" s="52">
        <f>VLOOKUP(A56,'Membership-Insurance Progress R'!B$8:U$65,4,FALSE)</f>
        <v>38</v>
      </c>
      <c r="E56" s="53">
        <f>VLOOKUP(A56,'Membership-Insurance Progress R'!B$8:U$65,5,FALSE)</f>
        <v>4</v>
      </c>
      <c r="F56" s="53">
        <f>VLOOKUP($A56,'Membership-Insurance Progress R'!$B$8:$U$65,9,FALSE)</f>
        <v>4</v>
      </c>
      <c r="G56" s="53">
        <f>VLOOKUP($A56,'Membership-Insurance Progress R'!$B$8:$U$65,10,FALSE)</f>
        <v>0</v>
      </c>
      <c r="H56" s="53">
        <f>VLOOKUP($A56,'Membership-Insurance Progress R'!$B$8:$U$65,11,FALSE)</f>
        <v>4</v>
      </c>
      <c r="I56" s="54">
        <f>IF(E56,$H56/$E56,0)</f>
        <v>1</v>
      </c>
      <c r="J56" s="55">
        <f>VLOOKUP(A56,'Membership-Insurance Progress R'!B$8:U$65,13,FALSE)</f>
        <v>3</v>
      </c>
      <c r="K56" s="55">
        <f>VLOOKUP($A56,'Membership-Insurance Progress R'!$B$8:$U$65,17,FALSE)</f>
        <v>0</v>
      </c>
      <c r="L56" s="55">
        <f>VLOOKUP($A56,'Membership-Insurance Progress R'!$B$8:$U$65,18,FALSE)</f>
        <v>0</v>
      </c>
      <c r="M56" s="55">
        <f>VLOOKUP($A56,'Membership-Insurance Progress R'!$B$8:$U$65,19,FALSE)</f>
        <v>0</v>
      </c>
      <c r="N56" s="54">
        <f>IF(J56,$M56/$J56,0)</f>
        <v>0</v>
      </c>
      <c r="O56" s="57">
        <f>IF(ISERROR(VLOOKUP(A56,'365'!A$1:A$900,1,FALSE)),"x",VLOOKUP(A56,'365'!A$1:A$900,"x",FALSE))</f>
      </c>
      <c r="P56" s="57">
        <f>IF(ISERROR(VLOOKUP(A56,'1728'!A$1:A$900,1,FALSE)),"x",VLOOKUP(A56,'1728'!A$1:A$900,"x",FALSE))</f>
      </c>
      <c r="Q56" s="58">
        <f>IF(ISERROR(VLOOKUP(A56,'SP7'!A$1:A$897,1,FALSE)),"x",VLOOKUP(A56,'SP7'!A$1:A$897,"x",FALSE))</f>
      </c>
      <c r="R56" t="s" s="59">
        <v>39</v>
      </c>
      <c r="S56" t="s" s="59">
        <v>38</v>
      </c>
      <c r="T56" t="s" s="59">
        <v>38</v>
      </c>
      <c r="U56" t="s" s="59">
        <v>38</v>
      </c>
      <c r="V56" s="60"/>
      <c r="W56" t="s" s="56">
        <f>IF(ISERROR(VLOOKUP(A56,'185'!A$1:A$900,1,FALSE)),"x",VLOOKUP(A56,'185'!A$1:A$900,"x",FALSE))</f>
        <v>36</v>
      </c>
      <c r="X56" t="s" s="56">
        <f>IF(ISERROR(VLOOKUP(A56,'1295-1'!A$1:A$900,1,FALSE)),"x",VLOOKUP(A56,'1295-1'!A$1:A$900,"x",FALSE))</f>
        <v>36</v>
      </c>
      <c r="Y56" s="48"/>
      <c r="Z56" s="33"/>
      <c r="AA56" s="33"/>
      <c r="AB56" s="33"/>
      <c r="AC56" s="33"/>
      <c r="AD56" s="33"/>
      <c r="AE56" s="33"/>
      <c r="AF56" s="33"/>
      <c r="AG56" s="33"/>
      <c r="AH56" s="33"/>
      <c r="AI56" s="33"/>
      <c r="AJ56" s="34"/>
    </row>
    <row r="57" ht="17.25" customHeight="1">
      <c r="A57" s="49">
        <v>2732</v>
      </c>
      <c r="B57" t="s" s="50">
        <f>VLOOKUP(A57,'Membership-Insurance Progress R'!B$8:C$719,2,FALSE)</f>
        <v>72</v>
      </c>
      <c r="C57" t="s" s="51">
        <f>VLOOKUP(A57,'Membership-Insurance Progress R'!B$8:D$65,3,FALSE)</f>
        <v>73</v>
      </c>
      <c r="D57" s="52">
        <f>VLOOKUP(A57,'Membership-Insurance Progress R'!B$8:U$65,4,FALSE)</f>
        <v>267</v>
      </c>
      <c r="E57" s="53">
        <f>VLOOKUP(A57,'Membership-Insurance Progress R'!B$8:U$65,5,FALSE)</f>
        <v>17</v>
      </c>
      <c r="F57" s="53">
        <f>VLOOKUP($A57,'Membership-Insurance Progress R'!$B$8:$U$65,9,FALSE)</f>
        <v>4</v>
      </c>
      <c r="G57" s="53">
        <f>VLOOKUP($A57,'Membership-Insurance Progress R'!$B$8:$U$65,10,FALSE)</f>
        <v>0</v>
      </c>
      <c r="H57" s="53">
        <f>VLOOKUP($A57,'Membership-Insurance Progress R'!$B$8:$U$65,11,FALSE)</f>
        <v>4</v>
      </c>
      <c r="I57" s="54">
        <f>IF(E57,$H57/$E57,0)</f>
        <v>0.235294117647059</v>
      </c>
      <c r="J57" s="55">
        <f>VLOOKUP(A57,'Membership-Insurance Progress R'!B$8:U$65,13,FALSE)</f>
        <v>6</v>
      </c>
      <c r="K57" s="55">
        <f>VLOOKUP($A57,'Membership-Insurance Progress R'!$B$8:$U$65,17,FALSE)</f>
        <v>1</v>
      </c>
      <c r="L57" s="55">
        <f>VLOOKUP($A57,'Membership-Insurance Progress R'!$B$8:$U$65,18,FALSE)</f>
        <v>0</v>
      </c>
      <c r="M57" s="55">
        <f>VLOOKUP($A57,'Membership-Insurance Progress R'!$B$8:$U$65,19,FALSE)</f>
        <v>1</v>
      </c>
      <c r="N57" s="54">
        <f>IF(J57,$M57/$J57,0)</f>
        <v>0.166666666666667</v>
      </c>
      <c r="O57" t="s" s="56">
        <f>IF(ISERROR(VLOOKUP(A57,'365'!A$1:A$900,1,FALSE)),"x",VLOOKUP(A57,'365'!A$1:A$900,"x",FALSE))</f>
        <v>36</v>
      </c>
      <c r="P57" s="57">
        <f>IF(ISERROR(VLOOKUP(A57,'1728'!A$1:A$900,1,FALSE)),"x",VLOOKUP(A57,'1728'!A$1:A$900,"x",FALSE))</f>
      </c>
      <c r="Q57" s="58">
        <f>IF(ISERROR(VLOOKUP(A57,'SP7'!A$1:A$897,1,FALSE)),"x",VLOOKUP(A57,'SP7'!A$1:A$897,"x",FALSE))</f>
      </c>
      <c r="R57" t="s" s="59">
        <v>39</v>
      </c>
      <c r="S57" t="s" s="59">
        <v>39</v>
      </c>
      <c r="T57" t="s" s="59">
        <v>39</v>
      </c>
      <c r="U57" t="s" s="59">
        <v>39</v>
      </c>
      <c r="V57" s="60"/>
      <c r="W57" t="s" s="56">
        <f>IF(ISERROR(VLOOKUP(A57,'185'!A$1:A$900,1,FALSE)),"x",VLOOKUP(A57,'185'!A$1:A$900,"x",FALSE))</f>
        <v>36</v>
      </c>
      <c r="X57" t="s" s="56">
        <f>IF(ISERROR(VLOOKUP(A57,'1295-1'!A$1:A$900,1,FALSE)),"x",VLOOKUP(A57,'1295-1'!A$1:A$900,"x",FALSE))</f>
        <v>36</v>
      </c>
      <c r="Y57" s="48"/>
      <c r="Z57" s="33"/>
      <c r="AA57" s="33"/>
      <c r="AB57" s="33"/>
      <c r="AC57" s="33"/>
      <c r="AD57" s="33"/>
      <c r="AE57" s="33"/>
      <c r="AF57" s="33"/>
      <c r="AG57" s="33"/>
      <c r="AH57" s="33"/>
      <c r="AI57" s="33"/>
      <c r="AJ57" s="34"/>
    </row>
    <row r="58" ht="17.25" customHeight="1">
      <c r="A58" s="49">
        <v>9769</v>
      </c>
      <c r="B58" t="s" s="50">
        <f>VLOOKUP(A58,'Membership-Insurance Progress R'!B$8:C$719,2,FALSE)</f>
        <v>72</v>
      </c>
      <c r="C58" t="s" s="51">
        <f>VLOOKUP(A58,'Membership-Insurance Progress R'!B$8:D$65,3,FALSE)</f>
        <v>73</v>
      </c>
      <c r="D58" s="52">
        <f>VLOOKUP(A58,'Membership-Insurance Progress R'!B$8:U$65,4,FALSE)</f>
        <v>56</v>
      </c>
      <c r="E58" s="53">
        <f>VLOOKUP(A58,'Membership-Insurance Progress R'!B$8:U$65,5,FALSE)</f>
        <v>4</v>
      </c>
      <c r="F58" s="53">
        <f>VLOOKUP($A58,'Membership-Insurance Progress R'!$B$8:$U$65,9,FALSE)</f>
        <v>1</v>
      </c>
      <c r="G58" s="53">
        <f>VLOOKUP($A58,'Membership-Insurance Progress R'!$B$8:$U$65,10,FALSE)</f>
        <v>0</v>
      </c>
      <c r="H58" s="53">
        <f>VLOOKUP($A58,'Membership-Insurance Progress R'!$B$8:$U$65,11,FALSE)</f>
        <v>1</v>
      </c>
      <c r="I58" s="54">
        <f>IF(E58,$H58/$E58,0)</f>
        <v>0.25</v>
      </c>
      <c r="J58" s="55">
        <f>VLOOKUP(A58,'Membership-Insurance Progress R'!B$8:U$65,13,FALSE)</f>
        <v>3</v>
      </c>
      <c r="K58" s="55">
        <f>VLOOKUP($A58,'Membership-Insurance Progress R'!$B$8:$U$65,17,FALSE)</f>
        <v>2</v>
      </c>
      <c r="L58" s="55">
        <f>VLOOKUP($A58,'Membership-Insurance Progress R'!$B$8:$U$65,18,FALSE)</f>
        <v>0</v>
      </c>
      <c r="M58" s="55">
        <f>VLOOKUP($A58,'Membership-Insurance Progress R'!$B$8:$U$65,19,FALSE)</f>
        <v>2</v>
      </c>
      <c r="N58" s="54">
        <f>IF(J58,$M58/$J58,0)</f>
        <v>0.666666666666667</v>
      </c>
      <c r="O58" t="s" s="56">
        <f>IF(ISERROR(VLOOKUP(A58,'365'!A$1:A$900,1,FALSE)),"x",VLOOKUP(A58,'365'!A$1:A$900,"x",FALSE))</f>
        <v>36</v>
      </c>
      <c r="P58" s="57">
        <f>IF(ISERROR(VLOOKUP(A58,'1728'!A$1:A$900,1,FALSE)),"x",VLOOKUP(A58,'1728'!A$1:A$900,"x",FALSE))</f>
      </c>
      <c r="Q58" s="58">
        <f>IF(ISERROR(VLOOKUP(A58,'SP7'!A$1:A$897,1,FALSE)),"x",VLOOKUP(A58,'SP7'!A$1:A$897,"x",FALSE))</f>
      </c>
      <c r="R58" t="s" s="59">
        <v>39</v>
      </c>
      <c r="S58" t="s" s="59">
        <v>37</v>
      </c>
      <c r="T58" t="s" s="59">
        <v>37</v>
      </c>
      <c r="U58" t="s" s="59">
        <v>37</v>
      </c>
      <c r="V58" s="60"/>
      <c r="W58" t="s" s="56">
        <f>IF(ISERROR(VLOOKUP(A58,'185'!A$1:A$900,1,FALSE)),"x",VLOOKUP(A58,'185'!A$1:A$900,"x",FALSE))</f>
        <v>36</v>
      </c>
      <c r="X58" t="s" s="56">
        <f>IF(ISERROR(VLOOKUP(A58,'1295-1'!A$1:A$900,1,FALSE)),"x",VLOOKUP(A58,'1295-1'!A$1:A$900,"x",FALSE))</f>
        <v>36</v>
      </c>
      <c r="Y58" s="48"/>
      <c r="Z58" s="33"/>
      <c r="AA58" s="33"/>
      <c r="AB58" s="33"/>
      <c r="AC58" s="33"/>
      <c r="AD58" s="33"/>
      <c r="AE58" s="33"/>
      <c r="AF58" s="33"/>
      <c r="AG58" s="33"/>
      <c r="AH58" s="33"/>
      <c r="AI58" s="33"/>
      <c r="AJ58" s="34"/>
    </row>
    <row r="59" ht="17.25" customHeight="1">
      <c r="A59" s="49">
        <v>9973</v>
      </c>
      <c r="B59" t="s" s="50">
        <f>VLOOKUP(A59,'Membership-Insurance Progress R'!B$8:C$719,2,FALSE)</f>
        <v>72</v>
      </c>
      <c r="C59" t="s" s="51">
        <f>VLOOKUP(A59,'Membership-Insurance Progress R'!B$8:D$65,3,FALSE)</f>
        <v>73</v>
      </c>
      <c r="D59" s="52">
        <f>VLOOKUP(A59,'Membership-Insurance Progress R'!B$8:U$65,4,FALSE)</f>
        <v>245</v>
      </c>
      <c r="E59" s="53">
        <f>VLOOKUP(A59,'Membership-Insurance Progress R'!B$8:U$65,5,FALSE)</f>
        <v>16</v>
      </c>
      <c r="F59" s="53">
        <f>VLOOKUP($A59,'Membership-Insurance Progress R'!$B$8:$U$65,9,FALSE)</f>
        <v>2</v>
      </c>
      <c r="G59" s="53">
        <f>VLOOKUP($A59,'Membership-Insurance Progress R'!$B$8:$U$65,10,FALSE)</f>
        <v>1</v>
      </c>
      <c r="H59" s="53">
        <f>VLOOKUP($A59,'Membership-Insurance Progress R'!$B$8:$U$65,11,FALSE)</f>
        <v>1</v>
      </c>
      <c r="I59" s="54">
        <f>IF(E59,$H59/$E59,0)</f>
        <v>0.0625</v>
      </c>
      <c r="J59" s="55">
        <f>VLOOKUP(A59,'Membership-Insurance Progress R'!B$8:U$65,13,FALSE)</f>
        <v>6</v>
      </c>
      <c r="K59" s="55">
        <f>VLOOKUP($A59,'Membership-Insurance Progress R'!$B$8:$U$65,17,FALSE)</f>
        <v>1</v>
      </c>
      <c r="L59" s="55">
        <f>VLOOKUP($A59,'Membership-Insurance Progress R'!$B$8:$U$65,18,FALSE)</f>
        <v>0</v>
      </c>
      <c r="M59" s="55">
        <f>VLOOKUP($A59,'Membership-Insurance Progress R'!$B$8:$U$65,19,FALSE)</f>
        <v>1</v>
      </c>
      <c r="N59" s="54">
        <f>IF(J59,$M59/$J59,0)</f>
        <v>0.166666666666667</v>
      </c>
      <c r="O59" t="s" s="56">
        <f>IF(ISERROR(VLOOKUP(A59,'365'!A$1:A$900,1,FALSE)),"x",VLOOKUP(A59,'365'!A$1:A$900,"x",FALSE))</f>
        <v>36</v>
      </c>
      <c r="P59" s="57">
        <f>IF(ISERROR(VLOOKUP(A59,'1728'!A$1:A$900,1,FALSE)),"x",VLOOKUP(A59,'1728'!A$1:A$900,"x",FALSE))</f>
      </c>
      <c r="Q59" s="58">
        <f>IF(ISERROR(VLOOKUP(A59,'SP7'!A$1:A$897,1,FALSE)),"x",VLOOKUP(A59,'SP7'!A$1:A$897,"x",FALSE))</f>
      </c>
      <c r="R59" t="s" s="59">
        <v>39</v>
      </c>
      <c r="S59" t="s" s="59">
        <v>39</v>
      </c>
      <c r="T59" t="s" s="59">
        <v>39</v>
      </c>
      <c r="U59" t="s" s="59">
        <v>39</v>
      </c>
      <c r="V59" s="60"/>
      <c r="W59" t="s" s="56">
        <f>IF(ISERROR(VLOOKUP(A59,'185'!A$1:A$900,1,FALSE)),"x",VLOOKUP(A59,'185'!A$1:A$900,"x",FALSE))</f>
        <v>36</v>
      </c>
      <c r="X59" s="57">
        <f>IF(ISERROR(VLOOKUP(A59,'1295-1'!A$1:A$900,1,FALSE)),"x",VLOOKUP(A59,'1295-1'!A$1:A$900,"x",FALSE))</f>
      </c>
      <c r="Y59" s="48"/>
      <c r="Z59" s="33"/>
      <c r="AA59" s="33"/>
      <c r="AB59" s="33"/>
      <c r="AC59" s="33"/>
      <c r="AD59" s="33"/>
      <c r="AE59" s="33"/>
      <c r="AF59" s="33"/>
      <c r="AG59" s="33"/>
      <c r="AH59" s="33"/>
      <c r="AI59" s="33"/>
      <c r="AJ59" s="34"/>
    </row>
    <row r="60" ht="17.25" customHeight="1">
      <c r="A60" s="49">
        <v>10645</v>
      </c>
      <c r="B60" t="s" s="50">
        <f>VLOOKUP(A60,'Membership-Insurance Progress R'!B$8:C$719,2,FALSE)</f>
        <v>72</v>
      </c>
      <c r="C60" t="s" s="51">
        <f>VLOOKUP(A60,'Membership-Insurance Progress R'!B$8:D$65,3,FALSE)</f>
        <v>74</v>
      </c>
      <c r="D60" s="52">
        <f>VLOOKUP(A60,'Membership-Insurance Progress R'!B$8:U$65,4,FALSE)</f>
        <v>57</v>
      </c>
      <c r="E60" s="53">
        <f>VLOOKUP(A60,'Membership-Insurance Progress R'!B$8:U$65,5,FALSE)</f>
        <v>4</v>
      </c>
      <c r="F60" s="53">
        <f>VLOOKUP($A60,'Membership-Insurance Progress R'!$B$8:$U$65,9,FALSE)</f>
        <v>0</v>
      </c>
      <c r="G60" s="53">
        <f>VLOOKUP($A60,'Membership-Insurance Progress R'!$B$8:$U$65,10,FALSE)</f>
        <v>0</v>
      </c>
      <c r="H60" s="53">
        <f>VLOOKUP($A60,'Membership-Insurance Progress R'!$B$8:$U$65,11,FALSE)</f>
        <v>0</v>
      </c>
      <c r="I60" s="54">
        <f>IF(E60,$H60/$E60,0)</f>
        <v>0</v>
      </c>
      <c r="J60" s="55">
        <f>VLOOKUP(A60,'Membership-Insurance Progress R'!B$8:U$65,13,FALSE)</f>
        <v>3</v>
      </c>
      <c r="K60" s="55">
        <f>VLOOKUP($A60,'Membership-Insurance Progress R'!$B$8:$U$65,17,FALSE)</f>
        <v>0</v>
      </c>
      <c r="L60" s="55">
        <f>VLOOKUP($A60,'Membership-Insurance Progress R'!$B$8:$U$65,18,FALSE)</f>
        <v>0</v>
      </c>
      <c r="M60" s="55">
        <f>VLOOKUP($A60,'Membership-Insurance Progress R'!$B$8:$U$65,19,FALSE)</f>
        <v>0</v>
      </c>
      <c r="N60" s="54">
        <f>IF(J60,$M60/$J60,0)</f>
        <v>0</v>
      </c>
      <c r="O60" s="57">
        <f>IF(ISERROR(VLOOKUP(A60,'365'!A$1:A$900,1,FALSE)),"x",VLOOKUP(A60,'365'!A$1:A$900,"x",FALSE))</f>
      </c>
      <c r="P60" s="57">
        <f>IF(ISERROR(VLOOKUP(A60,'1728'!A$1:A$900,1,FALSE)),"x",VLOOKUP(A60,'1728'!A$1:A$900,"x",FALSE))</f>
      </c>
      <c r="Q60" s="58">
        <f>IF(ISERROR(VLOOKUP(A60,'SP7'!A$1:A$897,1,FALSE)),"x",VLOOKUP(A60,'SP7'!A$1:A$897,"x",FALSE))</f>
      </c>
      <c r="R60" t="s" s="59">
        <v>39</v>
      </c>
      <c r="S60" t="s" s="59">
        <v>38</v>
      </c>
      <c r="T60" t="s" s="59">
        <v>38</v>
      </c>
      <c r="U60" t="s" s="59">
        <v>38</v>
      </c>
      <c r="V60" s="60"/>
      <c r="W60" t="s" s="56">
        <f>IF(ISERROR(VLOOKUP(A60,'185'!A$1:A$900,1,FALSE)),"x",VLOOKUP(A60,'185'!A$1:A$900,"x",FALSE))</f>
        <v>36</v>
      </c>
      <c r="X60" s="57">
        <f>IF(ISERROR(VLOOKUP(A60,'1295-1'!A$1:A$900,1,FALSE)),"x",VLOOKUP(A60,'1295-1'!A$1:A$900,"x",FALSE))</f>
      </c>
      <c r="Y60" s="48"/>
      <c r="Z60" s="33"/>
      <c r="AA60" s="33"/>
      <c r="AB60" s="33"/>
      <c r="AC60" s="33"/>
      <c r="AD60" s="33"/>
      <c r="AE60" s="33"/>
      <c r="AF60" s="33"/>
      <c r="AG60" s="33"/>
      <c r="AH60" s="33"/>
      <c r="AI60" s="33"/>
      <c r="AJ60" s="34"/>
    </row>
    <row r="61" ht="17.25" customHeight="1">
      <c r="A61" s="49">
        <v>11814</v>
      </c>
      <c r="B61" t="s" s="50">
        <f>VLOOKUP(A61,'Membership-Insurance Progress R'!B$8:C$719,2,FALSE)</f>
        <v>72</v>
      </c>
      <c r="C61" t="s" s="51">
        <f>VLOOKUP(A61,'Membership-Insurance Progress R'!B$8:D$622,3,FALSE)</f>
        <v>75</v>
      </c>
      <c r="D61" s="52">
        <f>VLOOKUP(A61,'Membership-Insurance Progress R'!B$8:U$622,4,FALSE)</f>
        <v>50</v>
      </c>
      <c r="E61" s="53">
        <f>VLOOKUP(A61,'Membership-Insurance Progress R'!B$8:U$622,5,FALSE)</f>
        <v>4</v>
      </c>
      <c r="F61" s="53">
        <f>VLOOKUP($A61,'Membership-Insurance Progress R'!$B$8:$U$622,9,FALSE)</f>
        <v>0</v>
      </c>
      <c r="G61" s="53">
        <f>VLOOKUP($A61,'Membership-Insurance Progress R'!$B$8:$U$622,10,FALSE)</f>
        <v>0</v>
      </c>
      <c r="H61" s="53">
        <f>VLOOKUP($A61,'Membership-Insurance Progress R'!$B$8:$U$622,11,FALSE)</f>
        <v>0</v>
      </c>
      <c r="I61" s="54">
        <f>IF(E61,$H61/$E61,0)</f>
        <v>0</v>
      </c>
      <c r="J61" s="55">
        <f>VLOOKUP(A61,'Membership-Insurance Progress R'!B$8:U$622,13,FALSE)</f>
        <v>3</v>
      </c>
      <c r="K61" s="55">
        <f>VLOOKUP($A61,'Membership-Insurance Progress R'!$B$8:$U$622,17,FALSE)</f>
        <v>0</v>
      </c>
      <c r="L61" s="55">
        <f>VLOOKUP($A61,'Membership-Insurance Progress R'!$B$8:$U$622,18,FALSE)</f>
        <v>0</v>
      </c>
      <c r="M61" s="55">
        <f>VLOOKUP($A61,'Membership-Insurance Progress R'!$B$8:$U$622,19,FALSE)</f>
        <v>0</v>
      </c>
      <c r="N61" s="54">
        <f>IF(J61,$M61/$J61,0)</f>
        <v>0</v>
      </c>
      <c r="O61" t="s" s="56">
        <f>IF(ISERROR(VLOOKUP(A61,'365'!A$1:A$900,1,FALSE)),"x",VLOOKUP(A61,'365'!A$1:A$900,"x",FALSE))</f>
        <v>36</v>
      </c>
      <c r="P61" s="57">
        <f>IF(ISERROR(VLOOKUP(A61,'1728'!A$1:A$900,1,FALSE)),"x",VLOOKUP(A61,'1728'!A$1:A$900,"x",FALSE))</f>
      </c>
      <c r="Q61" s="58">
        <f>IF(ISERROR(VLOOKUP(A61,'SP7'!A$1:A$897,1,FALSE)),"x",VLOOKUP(A61,'SP7'!A$1:A$897,"x",FALSE))</f>
      </c>
      <c r="R61" t="s" s="59">
        <v>38</v>
      </c>
      <c r="S61" t="s" s="59">
        <v>38</v>
      </c>
      <c r="T61" t="s" s="59">
        <v>39</v>
      </c>
      <c r="U61" t="s" s="59">
        <v>38</v>
      </c>
      <c r="V61" s="60"/>
      <c r="W61" s="57">
        <f>IF(ISERROR(VLOOKUP(A61,'185'!A$1:A$900,1,FALSE)),"x",VLOOKUP(A61,'185'!A$1:A$900,"x",FALSE))</f>
      </c>
      <c r="X61" t="s" s="56">
        <f>IF(ISERROR(VLOOKUP(A61,'1295-1'!A$1:A$900,1,FALSE)),"x",VLOOKUP(A61,'1295-1'!A$1:A$900,"x",FALSE))</f>
        <v>36</v>
      </c>
      <c r="Y61" s="48"/>
      <c r="Z61" s="33"/>
      <c r="AA61" s="33"/>
      <c r="AB61" s="33"/>
      <c r="AC61" s="33"/>
      <c r="AD61" s="33"/>
      <c r="AE61" s="33"/>
      <c r="AF61" s="33"/>
      <c r="AG61" s="33"/>
      <c r="AH61" s="33"/>
      <c r="AI61" s="33"/>
      <c r="AJ61" s="34"/>
    </row>
    <row r="62" ht="17.25" customHeight="1">
      <c r="A62" s="49">
        <v>12989</v>
      </c>
      <c r="B62" t="s" s="50">
        <f>VLOOKUP(A62,'Membership-Insurance Progress R'!B$8:C$719,2,FALSE)</f>
        <v>72</v>
      </c>
      <c r="C62" t="s" s="51">
        <f>VLOOKUP(A62,'Membership-Insurance Progress R'!B$8:D$622,3,FALSE)</f>
        <v>74</v>
      </c>
      <c r="D62" s="52">
        <f>VLOOKUP(A62,'Membership-Insurance Progress R'!B$8:U$622,4,FALSE)</f>
        <v>164</v>
      </c>
      <c r="E62" s="53">
        <f>VLOOKUP(A62,'Membership-Insurance Progress R'!B$8:U$622,5,FALSE)</f>
        <v>11</v>
      </c>
      <c r="F62" s="53">
        <f>VLOOKUP($A62,'Membership-Insurance Progress R'!$B$8:$U$622,9,FALSE)</f>
        <v>2</v>
      </c>
      <c r="G62" s="53">
        <f>VLOOKUP($A62,'Membership-Insurance Progress R'!$B$8:$U$622,10,FALSE)</f>
        <v>0</v>
      </c>
      <c r="H62" s="53">
        <f>VLOOKUP($A62,'Membership-Insurance Progress R'!$B$8:$U$622,11,FALSE)</f>
        <v>2</v>
      </c>
      <c r="I62" s="54">
        <f>IF(E62,$H62/$E62,0)</f>
        <v>0.181818181818182</v>
      </c>
      <c r="J62" s="55">
        <f>VLOOKUP(A62,'Membership-Insurance Progress R'!B$8:U$622,13,FALSE)</f>
        <v>4</v>
      </c>
      <c r="K62" s="55">
        <f>VLOOKUP($A62,'Membership-Insurance Progress R'!$B$8:$U$622,17,FALSE)</f>
        <v>0</v>
      </c>
      <c r="L62" s="55">
        <f>VLOOKUP($A62,'Membership-Insurance Progress R'!$B$8:$U$622,18,FALSE)</f>
        <v>0</v>
      </c>
      <c r="M62" s="55">
        <f>VLOOKUP($A62,'Membership-Insurance Progress R'!$B$8:$U$622,19,FALSE)</f>
        <v>0</v>
      </c>
      <c r="N62" s="54">
        <f>IF(J62,$M62/$J62,0)</f>
        <v>0</v>
      </c>
      <c r="O62" t="s" s="56">
        <f>IF(ISERROR(VLOOKUP(A62,'365'!A$1:A$900,1,FALSE)),"x",VLOOKUP(A62,'365'!A$1:A$900,"x",FALSE))</f>
        <v>36</v>
      </c>
      <c r="P62" s="57">
        <f>IF(ISERROR(VLOOKUP(A62,'1728'!A$1:A$900,1,FALSE)),"x",VLOOKUP(A62,'1728'!A$1:A$900,"x",FALSE))</f>
      </c>
      <c r="Q62" s="58">
        <f>IF(ISERROR(VLOOKUP(A62,'SP7'!A$1:A$897,1,FALSE)),"x",VLOOKUP(A62,'SP7'!A$1:A$897,"x",FALSE))</f>
      </c>
      <c r="R62" t="s" s="59">
        <v>39</v>
      </c>
      <c r="S62" t="s" s="59">
        <v>39</v>
      </c>
      <c r="T62" t="s" s="59">
        <v>39</v>
      </c>
      <c r="U62" t="s" s="59">
        <v>39</v>
      </c>
      <c r="V62" s="60"/>
      <c r="W62" t="s" s="56">
        <f>IF(ISERROR(VLOOKUP(A62,'185'!A$1:A$900,1,FALSE)),"x",VLOOKUP(A62,'185'!A$1:A$900,"x",FALSE))</f>
        <v>36</v>
      </c>
      <c r="X62" t="s" s="56">
        <f>IF(ISERROR(VLOOKUP(A62,'1295-1'!A$1:A$900,1,FALSE)),"x",VLOOKUP(A62,'1295-1'!A$1:A$900,"x",FALSE))</f>
        <v>36</v>
      </c>
      <c r="Y62" s="48"/>
      <c r="Z62" s="33"/>
      <c r="AA62" s="33"/>
      <c r="AB62" s="33"/>
      <c r="AC62" s="33"/>
      <c r="AD62" s="33"/>
      <c r="AE62" s="33"/>
      <c r="AF62" s="33"/>
      <c r="AG62" s="33"/>
      <c r="AH62" s="33"/>
      <c r="AI62" s="33"/>
      <c r="AJ62" s="34"/>
    </row>
    <row r="63" ht="17.25" customHeight="1">
      <c r="A63" s="49">
        <v>1819</v>
      </c>
      <c r="B63" t="s" s="50">
        <f>VLOOKUP(A63,'Membership-Insurance Progress R'!B$8:C$719,2,FALSE)</f>
        <v>76</v>
      </c>
      <c r="C63" t="s" s="51">
        <f>VLOOKUP(A63,'Membership-Insurance Progress R'!B$8:D$622,3,FALSE)</f>
        <v>77</v>
      </c>
      <c r="D63" s="52">
        <f>VLOOKUP(A63,'Membership-Insurance Progress R'!B$8:U$622,4,FALSE)</f>
        <v>108</v>
      </c>
      <c r="E63" s="53">
        <f>VLOOKUP(A63,'Membership-Insurance Progress R'!B$8:U$622,5,FALSE)</f>
        <v>7</v>
      </c>
      <c r="F63" s="53">
        <f>VLOOKUP($A63,'Membership-Insurance Progress R'!$B$8:$U$622,9,FALSE)</f>
        <v>4</v>
      </c>
      <c r="G63" s="53">
        <f>VLOOKUP($A63,'Membership-Insurance Progress R'!$B$8:$U$622,10,FALSE)</f>
        <v>0</v>
      </c>
      <c r="H63" s="53">
        <f>VLOOKUP($A63,'Membership-Insurance Progress R'!$B$8:$U$622,11,FALSE)</f>
        <v>4</v>
      </c>
      <c r="I63" s="54">
        <f>IF(E63,$H63/$E63,0)</f>
        <v>0.571428571428571</v>
      </c>
      <c r="J63" s="55">
        <f>VLOOKUP(A63,'Membership-Insurance Progress R'!B$8:U$622,13,FALSE)</f>
        <v>3</v>
      </c>
      <c r="K63" s="55">
        <f>VLOOKUP($A63,'Membership-Insurance Progress R'!$B$8:$U$622,17,FALSE)</f>
        <v>0</v>
      </c>
      <c r="L63" s="55">
        <f>VLOOKUP($A63,'Membership-Insurance Progress R'!$B$8:$U$622,18,FALSE)</f>
        <v>0</v>
      </c>
      <c r="M63" s="55">
        <f>VLOOKUP($A63,'Membership-Insurance Progress R'!$B$8:$U$622,19,FALSE)</f>
        <v>0</v>
      </c>
      <c r="N63" s="54">
        <f>IF(J63,$M63/$J63,0)</f>
        <v>0</v>
      </c>
      <c r="O63" t="s" s="56">
        <f>IF(ISERROR(VLOOKUP(A63,'365'!A$1:A$900,1,FALSE)),"x",VLOOKUP(A63,'365'!A$1:A$900,"x",FALSE))</f>
        <v>36</v>
      </c>
      <c r="P63" s="57">
        <f>IF(ISERROR(VLOOKUP(A63,'1728'!A$1:A$900,1,FALSE)),"x",VLOOKUP(A63,'1728'!A$1:A$900,"x",FALSE))</f>
      </c>
      <c r="Q63" s="58">
        <f>IF(ISERROR(VLOOKUP(A63,'SP7'!A$1:A$897,1,FALSE)),"x",VLOOKUP(A63,'SP7'!A$1:A$897,"x",FALSE))</f>
      </c>
      <c r="R63" t="s" s="59">
        <v>39</v>
      </c>
      <c r="S63" t="s" s="59">
        <v>39</v>
      </c>
      <c r="T63" t="s" s="59">
        <v>38</v>
      </c>
      <c r="U63" t="s" s="59">
        <v>38</v>
      </c>
      <c r="V63" s="60"/>
      <c r="W63" t="s" s="56">
        <f>IF(ISERROR(VLOOKUP(A63,'185'!A$1:A$900,1,FALSE)),"x",VLOOKUP(A63,'185'!A$1:A$900,"x",FALSE))</f>
        <v>36</v>
      </c>
      <c r="X63" t="s" s="56">
        <f>IF(ISERROR(VLOOKUP(A63,'1295-1'!A$1:A$900,1,FALSE)),"x",VLOOKUP(A63,'1295-1'!A$1:A$900,"x",FALSE))</f>
        <v>36</v>
      </c>
      <c r="Y63" s="48"/>
      <c r="Z63" s="33"/>
      <c r="AA63" s="33"/>
      <c r="AB63" s="33"/>
      <c r="AC63" s="33"/>
      <c r="AD63" s="33"/>
      <c r="AE63" s="33"/>
      <c r="AF63" s="33"/>
      <c r="AG63" s="33"/>
      <c r="AH63" s="33"/>
      <c r="AI63" s="33"/>
      <c r="AJ63" s="34"/>
    </row>
    <row r="64" ht="17.25" customHeight="1">
      <c r="A64" s="49">
        <v>3061</v>
      </c>
      <c r="B64" t="s" s="50">
        <f>VLOOKUP(A64,'Membership-Insurance Progress R'!B$8:C$719,2,FALSE)</f>
        <v>76</v>
      </c>
      <c r="C64" t="s" s="51">
        <f>VLOOKUP(A64,'Membership-Insurance Progress R'!B$8:D$622,3,FALSE)</f>
        <v>78</v>
      </c>
      <c r="D64" s="52">
        <f>VLOOKUP(A64,'Membership-Insurance Progress R'!B$8:U$622,4,FALSE)</f>
        <v>131</v>
      </c>
      <c r="E64" s="53">
        <f>VLOOKUP(A64,'Membership-Insurance Progress R'!B$8:U$622,5,FALSE)</f>
        <v>9</v>
      </c>
      <c r="F64" s="53">
        <f>VLOOKUP($A64,'Membership-Insurance Progress R'!$B$8:$U$622,9,FALSE)</f>
        <v>0</v>
      </c>
      <c r="G64" s="53">
        <f>VLOOKUP($A64,'Membership-Insurance Progress R'!$B$8:$U$622,10,FALSE)</f>
        <v>2</v>
      </c>
      <c r="H64" s="53">
        <f>VLOOKUP($A64,'Membership-Insurance Progress R'!$B$8:$U$622,11,FALSE)</f>
        <v>-2</v>
      </c>
      <c r="I64" s="54">
        <f>IF(E64,$H64/$E64,0)</f>
        <v>-0.222222222222222</v>
      </c>
      <c r="J64" s="55">
        <f>VLOOKUP(A64,'Membership-Insurance Progress R'!B$8:U$622,13,FALSE)</f>
        <v>3</v>
      </c>
      <c r="K64" s="55">
        <f>VLOOKUP($A64,'Membership-Insurance Progress R'!$B$8:$U$622,17,FALSE)</f>
        <v>0</v>
      </c>
      <c r="L64" s="55">
        <f>VLOOKUP($A64,'Membership-Insurance Progress R'!$B$8:$U$622,18,FALSE)</f>
        <v>2</v>
      </c>
      <c r="M64" s="55">
        <f>VLOOKUP($A64,'Membership-Insurance Progress R'!$B$8:$U$622,19,FALSE)</f>
        <v>-2</v>
      </c>
      <c r="N64" s="54">
        <f>IF(J64,$M64/$J64,0)</f>
        <v>-0.666666666666667</v>
      </c>
      <c r="O64" t="s" s="56">
        <f>IF(ISERROR(VLOOKUP(A64,'365'!A$1:A$900,1,FALSE)),"x",VLOOKUP(A64,'365'!A$1:A$900,"x",FALSE))</f>
        <v>36</v>
      </c>
      <c r="P64" s="57">
        <f>IF(ISERROR(VLOOKUP(A64,'1728'!A$1:A$900,1,FALSE)),"x",VLOOKUP(A64,'1728'!A$1:A$900,"x",FALSE))</f>
      </c>
      <c r="Q64" s="58">
        <f>IF(ISERROR(VLOOKUP(A64,'SP7'!A$1:A$897,1,FALSE)),"x",VLOOKUP(A64,'SP7'!A$1:A$897,"x",FALSE))</f>
      </c>
      <c r="R64" t="s" s="59">
        <v>37</v>
      </c>
      <c r="S64" t="s" s="59">
        <v>37</v>
      </c>
      <c r="T64" t="s" s="59">
        <v>39</v>
      </c>
      <c r="U64" t="s" s="59">
        <v>37</v>
      </c>
      <c r="V64" s="60"/>
      <c r="W64" t="s" s="56">
        <f>IF(ISERROR(VLOOKUP(A64,'185'!A$1:A$900,1,FALSE)),"x",VLOOKUP(A64,'185'!A$1:A$900,"x",FALSE))</f>
        <v>36</v>
      </c>
      <c r="X64" s="57">
        <f>IF(ISERROR(VLOOKUP(A64,'1295-1'!A$1:A$900,1,FALSE)),"x",VLOOKUP(A64,'1295-1'!A$1:A$900,"x",FALSE))</f>
      </c>
      <c r="Y64" s="48"/>
      <c r="Z64" s="33"/>
      <c r="AA64" s="33"/>
      <c r="AB64" s="33"/>
      <c r="AC64" s="33"/>
      <c r="AD64" s="33"/>
      <c r="AE64" s="33"/>
      <c r="AF64" s="33"/>
      <c r="AG64" s="33"/>
      <c r="AH64" s="33"/>
      <c r="AI64" s="33"/>
      <c r="AJ64" s="34"/>
    </row>
    <row r="65" ht="17.25" customHeight="1">
      <c r="A65" s="49">
        <v>10176</v>
      </c>
      <c r="B65" t="s" s="50">
        <f>VLOOKUP(A65,'Membership-Insurance Progress R'!B$8:C$719,2,FALSE)</f>
        <v>76</v>
      </c>
      <c r="C65" t="s" s="51">
        <f>VLOOKUP(A65,'Membership-Insurance Progress R'!B$8:D$622,3,FALSE)</f>
        <v>79</v>
      </c>
      <c r="D65" s="52">
        <f>VLOOKUP(A65,'Membership-Insurance Progress R'!B$8:U$622,4,FALSE)</f>
        <v>80</v>
      </c>
      <c r="E65" s="53">
        <f>VLOOKUP(A65,'Membership-Insurance Progress R'!B$8:U$622,5,FALSE)</f>
        <v>5</v>
      </c>
      <c r="F65" s="53">
        <f>VLOOKUP($A65,'Membership-Insurance Progress R'!$B$8:$U$622,9,FALSE)</f>
        <v>3</v>
      </c>
      <c r="G65" s="53">
        <f>VLOOKUP($A65,'Membership-Insurance Progress R'!$B$8:$U$622,10,FALSE)</f>
        <v>0</v>
      </c>
      <c r="H65" s="53">
        <f>VLOOKUP($A65,'Membership-Insurance Progress R'!$B$8:$U$622,11,FALSE)</f>
        <v>3</v>
      </c>
      <c r="I65" s="54">
        <f>IF(E65,$H65/$E65,0)</f>
        <v>0.6</v>
      </c>
      <c r="J65" s="55">
        <f>VLOOKUP(A65,'Membership-Insurance Progress R'!B$8:U$622,13,FALSE)</f>
        <v>3</v>
      </c>
      <c r="K65" s="55">
        <f>VLOOKUP($A65,'Membership-Insurance Progress R'!$B$8:$U$622,17,FALSE)</f>
        <v>0</v>
      </c>
      <c r="L65" s="55">
        <f>VLOOKUP($A65,'Membership-Insurance Progress R'!$B$8:$U$622,18,FALSE)</f>
        <v>0</v>
      </c>
      <c r="M65" s="55">
        <f>VLOOKUP($A65,'Membership-Insurance Progress R'!$B$8:$U$622,19,FALSE)</f>
        <v>0</v>
      </c>
      <c r="N65" s="54">
        <f>IF(J65,$M65/$J65,0)</f>
        <v>0</v>
      </c>
      <c r="O65" t="s" s="56">
        <f>IF(ISERROR(VLOOKUP(A65,'365'!A$1:A$900,1,FALSE)),"x",VLOOKUP(A65,'365'!A$1:A$900,"x",FALSE))</f>
        <v>36</v>
      </c>
      <c r="P65" s="57">
        <f>IF(ISERROR(VLOOKUP(A65,'1728'!A$1:A$900,1,FALSE)),"x",VLOOKUP(A65,'1728'!A$1:A$900,"x",FALSE))</f>
      </c>
      <c r="Q65" s="58">
        <f>IF(ISERROR(VLOOKUP(A65,'SP7'!A$1:A$897,1,FALSE)),"x",VLOOKUP(A65,'SP7'!A$1:A$897,"x",FALSE))</f>
      </c>
      <c r="R65" t="s" s="59">
        <v>39</v>
      </c>
      <c r="S65" t="s" s="59">
        <v>39</v>
      </c>
      <c r="T65" t="s" s="59">
        <v>39</v>
      </c>
      <c r="U65" t="s" s="59">
        <v>39</v>
      </c>
      <c r="V65" s="60"/>
      <c r="W65" t="s" s="56">
        <f>IF(ISERROR(VLOOKUP(A65,'185'!A$1:A$900,1,FALSE)),"x",VLOOKUP(A65,'185'!A$1:A$900,"x",FALSE))</f>
        <v>36</v>
      </c>
      <c r="X65" t="s" s="56">
        <f>IF(ISERROR(VLOOKUP(A65,'1295-1'!A$1:A$900,1,FALSE)),"x",VLOOKUP(A65,'1295-1'!A$1:A$900,"x",FALSE))</f>
        <v>36</v>
      </c>
      <c r="Y65" s="48"/>
      <c r="Z65" s="33"/>
      <c r="AA65" s="33"/>
      <c r="AB65" s="33"/>
      <c r="AC65" s="33"/>
      <c r="AD65" s="33"/>
      <c r="AE65" s="33"/>
      <c r="AF65" s="33"/>
      <c r="AG65" s="33"/>
      <c r="AH65" s="33"/>
      <c r="AI65" s="33"/>
      <c r="AJ65" s="34"/>
    </row>
    <row r="66" ht="17.25" customHeight="1">
      <c r="A66" s="49">
        <v>12245</v>
      </c>
      <c r="B66" t="s" s="50">
        <f>VLOOKUP(A66,'Membership-Insurance Progress R'!B$8:C$719,2,FALSE)</f>
        <v>76</v>
      </c>
      <c r="C66" t="s" s="51">
        <f>VLOOKUP(A66,'Membership-Insurance Progress R'!B$8:D$622,3,FALSE)</f>
        <v>80</v>
      </c>
      <c r="D66" s="52">
        <f>VLOOKUP(A66,'Membership-Insurance Progress R'!B$8:U$622,4,FALSE)</f>
        <v>70</v>
      </c>
      <c r="E66" s="53">
        <f>VLOOKUP(A66,'Membership-Insurance Progress R'!B$8:U$622,5,FALSE)</f>
        <v>4</v>
      </c>
      <c r="F66" s="53">
        <f>VLOOKUP($A66,'Membership-Insurance Progress R'!$B$8:$U$622,9,FALSE)</f>
        <v>2</v>
      </c>
      <c r="G66" s="53">
        <f>VLOOKUP($A66,'Membership-Insurance Progress R'!$B$8:$U$622,10,FALSE)</f>
        <v>1</v>
      </c>
      <c r="H66" s="53">
        <f>VLOOKUP($A66,'Membership-Insurance Progress R'!$B$8:$U$622,11,FALSE)</f>
        <v>1</v>
      </c>
      <c r="I66" s="54">
        <f>IF(E66,$H66/$E66,0)</f>
        <v>0.25</v>
      </c>
      <c r="J66" s="55">
        <f>VLOOKUP(A66,'Membership-Insurance Progress R'!B$8:U$622,13,FALSE)</f>
        <v>3</v>
      </c>
      <c r="K66" s="55">
        <f>VLOOKUP($A66,'Membership-Insurance Progress R'!$B$8:$U$622,17,FALSE)</f>
        <v>0</v>
      </c>
      <c r="L66" s="55">
        <f>VLOOKUP($A66,'Membership-Insurance Progress R'!$B$8:$U$622,18,FALSE)</f>
        <v>0</v>
      </c>
      <c r="M66" s="55">
        <f>VLOOKUP($A66,'Membership-Insurance Progress R'!$B$8:$U$622,19,FALSE)</f>
        <v>0</v>
      </c>
      <c r="N66" s="54">
        <f>IF(J66,$M66/$J66,0)</f>
        <v>0</v>
      </c>
      <c r="O66" s="57">
        <f>IF(ISERROR(VLOOKUP(A66,'365'!A$1:A$900,1,FALSE)),"x",VLOOKUP(A66,'365'!A$1:A$900,"x",FALSE))</f>
      </c>
      <c r="P66" s="57">
        <f>IF(ISERROR(VLOOKUP(A66,'1728'!A$1:A$900,1,FALSE)),"x",VLOOKUP(A66,'1728'!A$1:A$900,"x",FALSE))</f>
      </c>
      <c r="Q66" s="58">
        <f>IF(ISERROR(VLOOKUP(A66,'SP7'!A$1:A$897,1,FALSE)),"x",VLOOKUP(A66,'SP7'!A$1:A$897,"x",FALSE))</f>
      </c>
      <c r="R66" t="s" s="59">
        <v>37</v>
      </c>
      <c r="S66" t="s" s="59">
        <v>38</v>
      </c>
      <c r="T66" t="s" s="59">
        <v>38</v>
      </c>
      <c r="U66" t="s" s="59">
        <v>38</v>
      </c>
      <c r="V66" s="65"/>
      <c r="W66" t="s" s="56">
        <f>IF(ISERROR(VLOOKUP(A66,'185'!A$1:A$900,1,FALSE)),"x",VLOOKUP(A66,'185'!A$1:A$900,"x",FALSE))</f>
        <v>36</v>
      </c>
      <c r="X66" t="s" s="56">
        <f>IF(ISERROR(VLOOKUP(A66,'1295-1'!A$1:A$900,1,FALSE)),"x",VLOOKUP(A66,'1295-1'!A$1:A$900,"x",FALSE))</f>
        <v>36</v>
      </c>
      <c r="Y66" s="48"/>
      <c r="Z66" s="33"/>
      <c r="AA66" s="33"/>
      <c r="AB66" s="33"/>
      <c r="AC66" s="33"/>
      <c r="AD66" s="33"/>
      <c r="AE66" s="33"/>
      <c r="AF66" s="33"/>
      <c r="AG66" s="33"/>
      <c r="AH66" s="33"/>
      <c r="AI66" s="33"/>
      <c r="AJ66" s="34"/>
    </row>
    <row r="67" ht="17.25" customHeight="1">
      <c r="A67" s="49">
        <v>12529</v>
      </c>
      <c r="B67" t="s" s="50">
        <f>VLOOKUP(A67,'Membership-Insurance Progress R'!B$8:C$719,2,FALSE)</f>
        <v>76</v>
      </c>
      <c r="C67" t="s" s="51">
        <f>VLOOKUP(A67,'Membership-Insurance Progress R'!B$8:D$622,3,FALSE)</f>
        <v>81</v>
      </c>
      <c r="D67" s="52">
        <f>VLOOKUP(A67,'Membership-Insurance Progress R'!B$8:U$622,4,FALSE)</f>
        <v>178</v>
      </c>
      <c r="E67" s="53">
        <f>VLOOKUP(A67,'Membership-Insurance Progress R'!B$8:U$622,5,FALSE)</f>
        <v>12</v>
      </c>
      <c r="F67" s="53">
        <f>VLOOKUP($A67,'Membership-Insurance Progress R'!$B$8:$U$622,9,FALSE)</f>
        <v>0</v>
      </c>
      <c r="G67" s="53">
        <f>VLOOKUP($A67,'Membership-Insurance Progress R'!$B$8:$U$622,10,FALSE)</f>
        <v>0</v>
      </c>
      <c r="H67" s="53">
        <f>VLOOKUP($A67,'Membership-Insurance Progress R'!$B$8:$U$622,11,FALSE)</f>
        <v>0</v>
      </c>
      <c r="I67" s="54">
        <f>IF(E67,$H67/$E67,0)</f>
        <v>0</v>
      </c>
      <c r="J67" s="55">
        <f>VLOOKUP(A67,'Membership-Insurance Progress R'!B$8:U$622,13,FALSE)</f>
        <v>4</v>
      </c>
      <c r="K67" s="55">
        <f>VLOOKUP($A67,'Membership-Insurance Progress R'!$B$8:$U$622,17,FALSE)</f>
        <v>0</v>
      </c>
      <c r="L67" s="55">
        <f>VLOOKUP($A67,'Membership-Insurance Progress R'!$B$8:$U$622,18,FALSE)</f>
        <v>0</v>
      </c>
      <c r="M67" s="55">
        <f>VLOOKUP($A67,'Membership-Insurance Progress R'!$B$8:$U$622,19,FALSE)</f>
        <v>0</v>
      </c>
      <c r="N67" s="54">
        <f>IF(J67,$M67/$J67,0)</f>
        <v>0</v>
      </c>
      <c r="O67" t="s" s="56">
        <f>IF(ISERROR(VLOOKUP(A67,'365'!A$1:A$900,1,FALSE)),"x",VLOOKUP(A67,'365'!A$1:A$900,"x",FALSE))</f>
        <v>36</v>
      </c>
      <c r="P67" s="57">
        <f>IF(ISERROR(VLOOKUP(A67,'1728'!A$1:A$900,1,FALSE)),"x",VLOOKUP(A67,'1728'!A$1:A$900,"x",FALSE))</f>
      </c>
      <c r="Q67" s="58">
        <f>IF(ISERROR(VLOOKUP(A67,'SP7'!A$1:A$897,1,FALSE)),"x",VLOOKUP(A67,'SP7'!A$1:A$897,"x",FALSE))</f>
      </c>
      <c r="R67" t="s" s="59">
        <v>39</v>
      </c>
      <c r="S67" t="s" s="59">
        <v>38</v>
      </c>
      <c r="T67" t="s" s="59">
        <v>39</v>
      </c>
      <c r="U67" t="s" s="59">
        <v>38</v>
      </c>
      <c r="V67" s="60"/>
      <c r="W67" t="s" s="56">
        <f>IF(ISERROR(VLOOKUP(A67,'185'!A$1:A$900,1,FALSE)),"x",VLOOKUP(A67,'185'!A$1:A$900,"x",FALSE))</f>
        <v>36</v>
      </c>
      <c r="X67" t="s" s="56">
        <f>IF(ISERROR(VLOOKUP(A67,'1295-1'!A$1:A$900,1,FALSE)),"x",VLOOKUP(A67,'1295-1'!A$1:A$900,"x",FALSE))</f>
        <v>36</v>
      </c>
      <c r="Y67" s="48"/>
      <c r="Z67" s="33"/>
      <c r="AA67" s="33"/>
      <c r="AB67" s="33"/>
      <c r="AC67" s="33"/>
      <c r="AD67" s="33"/>
      <c r="AE67" s="33"/>
      <c r="AF67" s="33"/>
      <c r="AG67" s="33"/>
      <c r="AH67" s="33"/>
      <c r="AI67" s="33"/>
      <c r="AJ67" s="34"/>
    </row>
    <row r="68" ht="17.25" customHeight="1">
      <c r="A68" s="49">
        <v>9240</v>
      </c>
      <c r="B68" t="s" s="50">
        <f>VLOOKUP(A68,'Membership-Insurance Progress R'!B$8:C$719,2,FALSE)</f>
        <v>82</v>
      </c>
      <c r="C68" t="s" s="51">
        <f>VLOOKUP(A68,'Membership-Insurance Progress R'!B$8:D$622,3,FALSE)</f>
        <v>83</v>
      </c>
      <c r="D68" s="52">
        <f>VLOOKUP(A68,'Membership-Insurance Progress R'!B$8:U$622,4,FALSE)</f>
        <v>265</v>
      </c>
      <c r="E68" s="53">
        <f>VLOOKUP(A68,'Membership-Insurance Progress R'!B$8:U$622,5,FALSE)</f>
        <v>18</v>
      </c>
      <c r="F68" s="53">
        <f>VLOOKUP($A68,'Membership-Insurance Progress R'!$B$8:$U$622,9,FALSE)</f>
        <v>2</v>
      </c>
      <c r="G68" s="53">
        <f>VLOOKUP($A68,'Membership-Insurance Progress R'!$B$8:$U$622,10,FALSE)</f>
        <v>0</v>
      </c>
      <c r="H68" s="53">
        <f>VLOOKUP($A68,'Membership-Insurance Progress R'!$B$8:$U$622,11,FALSE)</f>
        <v>2</v>
      </c>
      <c r="I68" s="54">
        <f>IF(E68,$H68/$E68,0)</f>
        <v>0.111111111111111</v>
      </c>
      <c r="J68" s="55">
        <f>VLOOKUP(A68,'Membership-Insurance Progress R'!B$8:U$622,13,FALSE)</f>
        <v>6</v>
      </c>
      <c r="K68" s="55">
        <f>VLOOKUP($A68,'Membership-Insurance Progress R'!$B$8:$U$622,17,FALSE)</f>
        <v>0</v>
      </c>
      <c r="L68" s="55">
        <f>VLOOKUP($A68,'Membership-Insurance Progress R'!$B$8:$U$622,18,FALSE)</f>
        <v>1</v>
      </c>
      <c r="M68" s="55">
        <f>VLOOKUP($A68,'Membership-Insurance Progress R'!$B$8:$U$622,19,FALSE)</f>
        <v>-1</v>
      </c>
      <c r="N68" s="54">
        <f>IF(J68,$M68/$J68,0)</f>
        <v>-0.166666666666667</v>
      </c>
      <c r="O68" t="s" s="56">
        <f>IF(ISERROR(VLOOKUP(A68,'365'!A$1:A$900,1,FALSE)),"x",VLOOKUP(A68,'365'!A$1:A$900,"x",FALSE))</f>
        <v>36</v>
      </c>
      <c r="P68" s="57">
        <f>IF(ISERROR(VLOOKUP(A68,'1728'!A$1:A$900,1,FALSE)),"x",VLOOKUP(A68,'1728'!A$1:A$900,"x",FALSE))</f>
      </c>
      <c r="Q68" s="58">
        <f>IF(ISERROR(VLOOKUP(A68,'SP7'!A$1:A$897,1,FALSE)),"x",VLOOKUP(A68,'SP7'!A$1:A$897,"x",FALSE))</f>
      </c>
      <c r="R68" t="s" s="59">
        <v>39</v>
      </c>
      <c r="S68" t="s" s="59">
        <v>39</v>
      </c>
      <c r="T68" t="s" s="59">
        <v>39</v>
      </c>
      <c r="U68" t="s" s="59">
        <v>39</v>
      </c>
      <c r="V68" s="60"/>
      <c r="W68" t="s" s="56">
        <f>IF(ISERROR(VLOOKUP(A68,'185'!A$1:A$900,1,FALSE)),"x",VLOOKUP(A68,'185'!A$1:A$900,"x",FALSE))</f>
        <v>36</v>
      </c>
      <c r="X68" t="s" s="56">
        <f>IF(ISERROR(VLOOKUP(A68,'1295-1'!A$1:A$900,1,FALSE)),"x",VLOOKUP(A68,'1295-1'!A$1:A$900,"x",FALSE))</f>
        <v>36</v>
      </c>
      <c r="Y68" s="48"/>
      <c r="Z68" s="33"/>
      <c r="AA68" s="33"/>
      <c r="AB68" s="33"/>
      <c r="AC68" s="33"/>
      <c r="AD68" s="33"/>
      <c r="AE68" s="33"/>
      <c r="AF68" s="33"/>
      <c r="AG68" s="33"/>
      <c r="AH68" s="33"/>
      <c r="AI68" s="33"/>
      <c r="AJ68" s="34"/>
    </row>
    <row r="69" ht="17.25" customHeight="1">
      <c r="A69" s="49">
        <v>12072</v>
      </c>
      <c r="B69" t="s" s="50">
        <f>VLOOKUP(A69,'Membership-Insurance Progress R'!B$8:C$719,2,FALSE)</f>
        <v>82</v>
      </c>
      <c r="C69" t="s" s="51">
        <f>VLOOKUP(A69,'Membership-Insurance Progress R'!B$8:D$622,3,FALSE)</f>
        <v>83</v>
      </c>
      <c r="D69" s="52">
        <f>VLOOKUP(A69,'Membership-Insurance Progress R'!B$8:U$622,4,FALSE)</f>
        <v>191</v>
      </c>
      <c r="E69" s="53">
        <f>VLOOKUP(A69,'Membership-Insurance Progress R'!B$8:U$622,5,FALSE)</f>
        <v>12</v>
      </c>
      <c r="F69" s="53">
        <f>VLOOKUP($A69,'Membership-Insurance Progress R'!$B$8:$U$622,9,FALSE)</f>
        <v>10</v>
      </c>
      <c r="G69" s="53">
        <f>VLOOKUP($A69,'Membership-Insurance Progress R'!$B$8:$U$622,10,FALSE)</f>
        <v>3</v>
      </c>
      <c r="H69" s="53">
        <f>VLOOKUP($A69,'Membership-Insurance Progress R'!$B$8:$U$622,11,FALSE)</f>
        <v>7</v>
      </c>
      <c r="I69" s="54">
        <f>IF(E69,$H69/$E69,0)</f>
        <v>0.583333333333333</v>
      </c>
      <c r="J69" s="55">
        <f>VLOOKUP(A69,'Membership-Insurance Progress R'!B$8:U$622,13,FALSE)</f>
        <v>4</v>
      </c>
      <c r="K69" s="55">
        <f>VLOOKUP($A69,'Membership-Insurance Progress R'!$B$8:$U$622,17,FALSE)</f>
        <v>0</v>
      </c>
      <c r="L69" s="55">
        <f>VLOOKUP($A69,'Membership-Insurance Progress R'!$B$8:$U$622,18,FALSE)</f>
        <v>0</v>
      </c>
      <c r="M69" s="55">
        <f>VLOOKUP($A69,'Membership-Insurance Progress R'!$B$8:$U$622,19,FALSE)</f>
        <v>0</v>
      </c>
      <c r="N69" s="54">
        <f>IF(J69,$M69/$J69,0)</f>
        <v>0</v>
      </c>
      <c r="O69" t="s" s="56">
        <f>IF(ISERROR(VLOOKUP(A69,'365'!A$1:A$900,1,FALSE)),"x",VLOOKUP(A69,'365'!A$1:A$900,"x",FALSE))</f>
        <v>36</v>
      </c>
      <c r="P69" s="57">
        <f>IF(ISERROR(VLOOKUP(A69,'1728'!A$1:A$900,1,FALSE)),"x",VLOOKUP(A69,'1728'!A$1:A$900,"x",FALSE))</f>
      </c>
      <c r="Q69" s="58">
        <f>IF(ISERROR(VLOOKUP(A69,'SP7'!A$1:A$897,1,FALSE)),"x",VLOOKUP(A69,'SP7'!A$1:A$897,"x",FALSE))</f>
      </c>
      <c r="R69" t="s" s="59">
        <v>39</v>
      </c>
      <c r="S69" t="s" s="59">
        <v>39</v>
      </c>
      <c r="T69" t="s" s="59">
        <v>39</v>
      </c>
      <c r="U69" t="s" s="59">
        <v>39</v>
      </c>
      <c r="V69" s="60"/>
      <c r="W69" t="s" s="56">
        <f>IF(ISERROR(VLOOKUP(A69,'185'!A$1:A$900,1,FALSE)),"x",VLOOKUP(A69,'185'!A$1:A$900,"x",FALSE))</f>
        <v>36</v>
      </c>
      <c r="X69" t="s" s="56">
        <f>IF(ISERROR(VLOOKUP(A69,'1295-1'!A$1:A$900,1,FALSE)),"x",VLOOKUP(A69,'1295-1'!A$1:A$900,"x",FALSE))</f>
        <v>36</v>
      </c>
      <c r="Y69" s="48"/>
      <c r="Z69" s="33"/>
      <c r="AA69" s="33"/>
      <c r="AB69" s="33"/>
      <c r="AC69" s="33"/>
      <c r="AD69" s="33"/>
      <c r="AE69" s="33"/>
      <c r="AF69" s="33"/>
      <c r="AG69" s="33"/>
      <c r="AH69" s="33"/>
      <c r="AI69" s="33"/>
      <c r="AJ69" s="34"/>
    </row>
    <row r="70" ht="17.25" customHeight="1">
      <c r="A70" s="49">
        <v>12906</v>
      </c>
      <c r="B70" t="s" s="50">
        <f>VLOOKUP(A70,'Membership-Insurance Progress R'!B$8:C$719,2,FALSE)</f>
        <v>82</v>
      </c>
      <c r="C70" t="s" s="51">
        <f>VLOOKUP(A70,'Membership-Insurance Progress R'!B$8:D$622,3,FALSE)</f>
        <v>78</v>
      </c>
      <c r="D70" s="52">
        <f>VLOOKUP(A70,'Membership-Insurance Progress R'!B$8:U$622,4,FALSE)</f>
        <v>191</v>
      </c>
      <c r="E70" s="53">
        <f>VLOOKUP(A70,'Membership-Insurance Progress R'!B$8:U$622,5,FALSE)</f>
        <v>13</v>
      </c>
      <c r="F70" s="53">
        <f>VLOOKUP($A70,'Membership-Insurance Progress R'!$B$8:$U$622,9,FALSE)</f>
        <v>3</v>
      </c>
      <c r="G70" s="53">
        <f>VLOOKUP($A70,'Membership-Insurance Progress R'!$B$8:$U$622,10,FALSE)</f>
        <v>1</v>
      </c>
      <c r="H70" s="53">
        <f>VLOOKUP($A70,'Membership-Insurance Progress R'!$B$8:$U$622,11,FALSE)</f>
        <v>2</v>
      </c>
      <c r="I70" s="54">
        <f>IF(E70,$H70/$E70,0)</f>
        <v>0.153846153846154</v>
      </c>
      <c r="J70" s="55">
        <f>VLOOKUP(A70,'Membership-Insurance Progress R'!B$8:U$622,13,FALSE)</f>
        <v>5</v>
      </c>
      <c r="K70" s="55">
        <f>VLOOKUP($A70,'Membership-Insurance Progress R'!$B$8:$U$622,17,FALSE)</f>
        <v>0</v>
      </c>
      <c r="L70" s="55">
        <f>VLOOKUP($A70,'Membership-Insurance Progress R'!$B$8:$U$622,18,FALSE)</f>
        <v>2</v>
      </c>
      <c r="M70" s="55">
        <f>VLOOKUP($A70,'Membership-Insurance Progress R'!$B$8:$U$622,19,FALSE)</f>
        <v>-2</v>
      </c>
      <c r="N70" s="54">
        <f>IF(J70,$M70/$J70,0)</f>
        <v>-0.4</v>
      </c>
      <c r="O70" t="s" s="56">
        <f>IF(ISERROR(VLOOKUP(A70,'365'!A$1:A$900,1,FALSE)),"x",VLOOKUP(A70,'365'!A$1:A$900,"x",FALSE))</f>
        <v>36</v>
      </c>
      <c r="P70" s="57">
        <f>IF(ISERROR(VLOOKUP(A70,'1728'!A$1:A$900,1,FALSE)),"x",VLOOKUP(A70,'1728'!A$1:A$900,"x",FALSE))</f>
      </c>
      <c r="Q70" s="58">
        <f>IF(ISERROR(VLOOKUP(A70,'SP7'!A$1:A$897,1,FALSE)),"x",VLOOKUP(A70,'SP7'!A$1:A$897,"x",FALSE))</f>
      </c>
      <c r="R70" t="s" s="59">
        <v>39</v>
      </c>
      <c r="S70" t="s" s="59">
        <v>39</v>
      </c>
      <c r="T70" t="s" s="59">
        <v>39</v>
      </c>
      <c r="U70" t="s" s="59">
        <v>39</v>
      </c>
      <c r="V70" s="60"/>
      <c r="W70" t="s" s="56">
        <f>IF(ISERROR(VLOOKUP(A70,'185'!A$1:A$900,1,FALSE)),"x",VLOOKUP(A70,'185'!A$1:A$900,"x",FALSE))</f>
        <v>36</v>
      </c>
      <c r="X70" t="s" s="56">
        <f>IF(ISERROR(VLOOKUP(A70,'1295-1'!A$1:A$900,1,FALSE)),"x",VLOOKUP(A70,'1295-1'!A$1:A$900,"x",FALSE))</f>
        <v>36</v>
      </c>
      <c r="Y70" s="48"/>
      <c r="Z70" s="33"/>
      <c r="AA70" s="33"/>
      <c r="AB70" s="33"/>
      <c r="AC70" s="33"/>
      <c r="AD70" s="33"/>
      <c r="AE70" s="33"/>
      <c r="AF70" s="33"/>
      <c r="AG70" s="33"/>
      <c r="AH70" s="33"/>
      <c r="AI70" s="33"/>
      <c r="AJ70" s="34"/>
    </row>
    <row r="71" ht="17.25" customHeight="1">
      <c r="A71" s="49">
        <v>14614</v>
      </c>
      <c r="B71" t="s" s="50">
        <f>VLOOKUP(A71,'Membership-Insurance Progress R'!B$8:C$719,2,FALSE)</f>
        <v>82</v>
      </c>
      <c r="C71" t="s" s="51">
        <f>VLOOKUP(A71,'Membership-Insurance Progress R'!B$8:D$622,3,FALSE)</f>
        <v>78</v>
      </c>
      <c r="D71" s="52">
        <f>VLOOKUP(A71,'Membership-Insurance Progress R'!B$8:U$622,4,FALSE)</f>
        <v>100</v>
      </c>
      <c r="E71" s="53">
        <f>VLOOKUP(A71,'Membership-Insurance Progress R'!B$8:U$622,5,FALSE)</f>
        <v>7</v>
      </c>
      <c r="F71" s="53">
        <f>VLOOKUP($A71,'Membership-Insurance Progress R'!$B$8:$U$622,9,FALSE)</f>
        <v>3</v>
      </c>
      <c r="G71" s="53">
        <f>VLOOKUP($A71,'Membership-Insurance Progress R'!$B$8:$U$622,10,FALSE)</f>
        <v>0</v>
      </c>
      <c r="H71" s="53">
        <f>VLOOKUP($A71,'Membership-Insurance Progress R'!$B$8:$U$622,11,FALSE)</f>
        <v>3</v>
      </c>
      <c r="I71" s="54">
        <f>IF(E71,$H71/$E71,0)</f>
        <v>0.428571428571429</v>
      </c>
      <c r="J71" s="55">
        <f>VLOOKUP(A71,'Membership-Insurance Progress R'!B$8:U$622,13,FALSE)</f>
        <v>3</v>
      </c>
      <c r="K71" s="55">
        <f>VLOOKUP($A71,'Membership-Insurance Progress R'!$B$8:$U$622,17,FALSE)</f>
        <v>0</v>
      </c>
      <c r="L71" s="55">
        <f>VLOOKUP($A71,'Membership-Insurance Progress R'!$B$8:$U$622,18,FALSE)</f>
        <v>0</v>
      </c>
      <c r="M71" s="55">
        <f>VLOOKUP($A71,'Membership-Insurance Progress R'!$B$8:$U$622,19,FALSE)</f>
        <v>0</v>
      </c>
      <c r="N71" s="54">
        <f>IF(J71,$M71/$J71,0)</f>
        <v>0</v>
      </c>
      <c r="O71" t="s" s="56">
        <f>IF(ISERROR(VLOOKUP(A71,'365'!A$1:A$900,1,FALSE)),"x",VLOOKUP(A71,'365'!A$1:A$900,"x",FALSE))</f>
        <v>36</v>
      </c>
      <c r="P71" s="57">
        <f>IF(ISERROR(VLOOKUP(A71,'1728'!A$1:A$900,1,FALSE)),"x",VLOOKUP(A71,'1728'!A$1:A$900,"x",FALSE))</f>
      </c>
      <c r="Q71" s="58">
        <f>IF(ISERROR(VLOOKUP(A71,'SP7'!A$1:A$897,1,FALSE)),"x",VLOOKUP(A71,'SP7'!A$1:A$897,"x",FALSE))</f>
      </c>
      <c r="R71" t="s" s="59">
        <v>39</v>
      </c>
      <c r="S71" t="s" s="59">
        <v>39</v>
      </c>
      <c r="T71" t="s" s="59">
        <v>37</v>
      </c>
      <c r="U71" t="s" s="59">
        <v>39</v>
      </c>
      <c r="V71" s="60"/>
      <c r="W71" t="s" s="56">
        <f>IF(ISERROR(VLOOKUP(A71,'185'!A$1:A$900,1,FALSE)),"x",VLOOKUP(A71,'185'!A$1:A$900,"x",FALSE))</f>
        <v>36</v>
      </c>
      <c r="X71" t="s" s="56">
        <f>IF(ISERROR(VLOOKUP(A71,'1295-1'!A$1:A$900,1,FALSE)),"x",VLOOKUP(A71,'1295-1'!A$1:A$900,"x",FALSE))</f>
        <v>36</v>
      </c>
      <c r="Y71" s="48"/>
      <c r="Z71" s="33"/>
      <c r="AA71" s="33"/>
      <c r="AB71" s="33"/>
      <c r="AC71" s="33"/>
      <c r="AD71" s="33"/>
      <c r="AE71" s="33"/>
      <c r="AF71" s="33"/>
      <c r="AG71" s="33"/>
      <c r="AH71" s="33"/>
      <c r="AI71" s="33"/>
      <c r="AJ71" s="34"/>
    </row>
    <row r="72" ht="17.25" customHeight="1">
      <c r="A72" s="49">
        <v>15133</v>
      </c>
      <c r="B72" t="s" s="50">
        <f>VLOOKUP(A72,'Membership-Insurance Progress R'!B$8:C$719,2,FALSE)</f>
        <v>82</v>
      </c>
      <c r="C72" t="s" s="51">
        <f>VLOOKUP(A72,'Membership-Insurance Progress R'!B$8:D$622,3,FALSE)</f>
        <v>84</v>
      </c>
      <c r="D72" s="52">
        <f>VLOOKUP(A72,'Membership-Insurance Progress R'!B$8:U$622,4,FALSE)</f>
        <v>121</v>
      </c>
      <c r="E72" s="53">
        <f>VLOOKUP(A72,'Membership-Insurance Progress R'!B$8:U$622,5,FALSE)</f>
        <v>8</v>
      </c>
      <c r="F72" s="53">
        <f>VLOOKUP($A72,'Membership-Insurance Progress R'!$B$8:$U$622,9,FALSE)</f>
        <v>4</v>
      </c>
      <c r="G72" s="53">
        <f>VLOOKUP($A72,'Membership-Insurance Progress R'!$B$8:$U$622,10,FALSE)</f>
        <v>2</v>
      </c>
      <c r="H72" s="53">
        <f>VLOOKUP($A72,'Membership-Insurance Progress R'!$B$8:$U$622,11,FALSE)</f>
        <v>2</v>
      </c>
      <c r="I72" s="54">
        <f>IF(E72,$H72/$E72,0)</f>
        <v>0.25</v>
      </c>
      <c r="J72" s="55">
        <f>VLOOKUP(A72,'Membership-Insurance Progress R'!B$8:U$622,13,FALSE)</f>
        <v>3</v>
      </c>
      <c r="K72" s="55">
        <f>VLOOKUP($A72,'Membership-Insurance Progress R'!$B$8:$U$622,17,FALSE)</f>
        <v>0</v>
      </c>
      <c r="L72" s="55">
        <f>VLOOKUP($A72,'Membership-Insurance Progress R'!$B$8:$U$622,18,FALSE)</f>
        <v>0</v>
      </c>
      <c r="M72" s="55">
        <f>VLOOKUP($A72,'Membership-Insurance Progress R'!$B$8:$U$622,19,FALSE)</f>
        <v>0</v>
      </c>
      <c r="N72" s="54">
        <f>IF(J72,$M72/$J72,0)</f>
        <v>0</v>
      </c>
      <c r="O72" t="s" s="56">
        <f>IF(ISERROR(VLOOKUP(A72,'365'!A$1:A$900,1,FALSE)),"x",VLOOKUP(A72,'365'!A$1:A$900,"x",FALSE))</f>
        <v>36</v>
      </c>
      <c r="P72" s="57">
        <f>IF(ISERROR(VLOOKUP(A72,'1728'!A$1:A$900,1,FALSE)),"x",VLOOKUP(A72,'1728'!A$1:A$900,"x",FALSE))</f>
      </c>
      <c r="Q72" s="58">
        <f>IF(ISERROR(VLOOKUP(A72,'SP7'!A$1:A$897,1,FALSE)),"x",VLOOKUP(A72,'SP7'!A$1:A$897,"x",FALSE))</f>
      </c>
      <c r="R72" t="s" s="59">
        <v>39</v>
      </c>
      <c r="S72" t="s" s="59">
        <v>38</v>
      </c>
      <c r="T72" t="s" s="59">
        <v>38</v>
      </c>
      <c r="U72" t="s" s="59">
        <v>38</v>
      </c>
      <c r="V72" s="60"/>
      <c r="W72" t="s" s="56">
        <f>IF(ISERROR(VLOOKUP(A72,'185'!A$1:A$900,1,FALSE)),"x",VLOOKUP(A72,'185'!A$1:A$900,"x",FALSE))</f>
        <v>36</v>
      </c>
      <c r="X72" t="s" s="56">
        <f>IF(ISERROR(VLOOKUP(A72,'1295-1'!A$1:A$900,1,FALSE)),"x",VLOOKUP(A72,'1295-1'!A$1:A$900,"x",FALSE))</f>
        <v>36</v>
      </c>
      <c r="Y72" s="48"/>
      <c r="Z72" s="33"/>
      <c r="AA72" s="33"/>
      <c r="AB72" s="33"/>
      <c r="AC72" s="33"/>
      <c r="AD72" s="33"/>
      <c r="AE72" s="33"/>
      <c r="AF72" s="33"/>
      <c r="AG72" s="33"/>
      <c r="AH72" s="33"/>
      <c r="AI72" s="33"/>
      <c r="AJ72" s="34"/>
    </row>
    <row r="73" ht="17.25" customHeight="1">
      <c r="A73" s="49">
        <v>17205</v>
      </c>
      <c r="B73" t="s" s="50">
        <f>VLOOKUP(A73,'Membership-Insurance Progress R'!B$8:C$719,2,FALSE)</f>
        <v>82</v>
      </c>
      <c r="C73" t="s" s="51">
        <f>VLOOKUP(A73,'Membership-Insurance Progress R'!B$8:D$622,3,FALSE)</f>
        <v>85</v>
      </c>
      <c r="D73" s="52">
        <f>VLOOKUP(A73,'Membership-Insurance Progress R'!B$8:U$622,4,FALSE)</f>
        <v>33</v>
      </c>
      <c r="E73" s="53">
        <f>VLOOKUP(A73,'Membership-Insurance Progress R'!B$8:U$622,5,FALSE)</f>
        <v>4</v>
      </c>
      <c r="F73" s="53">
        <f>VLOOKUP($A73,'Membership-Insurance Progress R'!$B$8:$U$622,9,FALSE)</f>
        <v>10</v>
      </c>
      <c r="G73" s="53">
        <f>VLOOKUP($A73,'Membership-Insurance Progress R'!$B$8:$U$622,10,FALSE)</f>
        <v>0</v>
      </c>
      <c r="H73" s="53">
        <f>VLOOKUP($A73,'Membership-Insurance Progress R'!$B$8:$U$622,11,FALSE)</f>
        <v>10</v>
      </c>
      <c r="I73" s="54">
        <f>IF(E73,$H73/$E73,0)</f>
        <v>2.5</v>
      </c>
      <c r="J73" s="55">
        <f>VLOOKUP(A73,'Membership-Insurance Progress R'!B$8:U$622,13,FALSE)</f>
        <v>3</v>
      </c>
      <c r="K73" s="55">
        <f>VLOOKUP($A73,'Membership-Insurance Progress R'!$B$8:$U$622,17,FALSE)</f>
        <v>0</v>
      </c>
      <c r="L73" s="55">
        <f>VLOOKUP($A73,'Membership-Insurance Progress R'!$B$8:$U$622,18,FALSE)</f>
        <v>0</v>
      </c>
      <c r="M73" s="55">
        <f>VLOOKUP($A73,'Membership-Insurance Progress R'!$B$8:$U$622,19,FALSE)</f>
        <v>0</v>
      </c>
      <c r="N73" s="54">
        <f>IF(J73,$M73/$J73,0)</f>
        <v>0</v>
      </c>
      <c r="O73" t="s" s="56">
        <f>IF(ISERROR(VLOOKUP(A73,'365'!A$1:A$900,1,FALSE)),"x",VLOOKUP(A73,'365'!A$1:A$900,"x",FALSE))</f>
        <v>36</v>
      </c>
      <c r="P73" s="57">
        <f>IF(ISERROR(VLOOKUP(A73,'1728'!A$1:A$900,1,FALSE)),"x",VLOOKUP(A73,'1728'!A$1:A$900,"x",FALSE))</f>
      </c>
      <c r="Q73" s="58">
        <f>IF(ISERROR(VLOOKUP(A73,'SP7'!A$1:A$897,1,FALSE)),"x",VLOOKUP(A73,'SP7'!A$1:A$897,"x",FALSE))</f>
      </c>
      <c r="R73" t="s" s="59">
        <v>39</v>
      </c>
      <c r="S73" t="s" s="59">
        <v>38</v>
      </c>
      <c r="T73" t="s" s="59">
        <v>38</v>
      </c>
      <c r="U73" t="s" s="59">
        <v>38</v>
      </c>
      <c r="V73" s="60"/>
      <c r="W73" t="s" s="56">
        <f>IF(ISERROR(VLOOKUP(A73,'185'!A$1:A$900,1,FALSE)),"x",VLOOKUP(A73,'185'!A$1:A$900,"x",FALSE))</f>
        <v>36</v>
      </c>
      <c r="X73" t="s" s="56">
        <f>IF(ISERROR(VLOOKUP(A73,'1295-1'!A$1:A$900,1,FALSE)),"x",VLOOKUP(A73,'1295-1'!A$1:A$900,"x",FALSE))</f>
        <v>36</v>
      </c>
      <c r="Y73" s="48"/>
      <c r="Z73" s="33"/>
      <c r="AA73" s="33"/>
      <c r="AB73" s="33"/>
      <c r="AC73" s="33"/>
      <c r="AD73" s="33"/>
      <c r="AE73" s="33"/>
      <c r="AF73" s="33"/>
      <c r="AG73" s="33"/>
      <c r="AH73" s="33"/>
      <c r="AI73" s="33"/>
      <c r="AJ73" s="34"/>
    </row>
    <row r="74" ht="15.6" customHeight="1">
      <c r="A74" t="s" s="66">
        <v>86</v>
      </c>
      <c r="B74" s="67"/>
      <c r="C74" s="68"/>
      <c r="D74" t="s" s="69">
        <v>87</v>
      </c>
      <c r="E74" t="s" s="69">
        <v>88</v>
      </c>
      <c r="F74" t="s" s="69">
        <v>89</v>
      </c>
      <c r="G74" t="s" s="69">
        <v>12</v>
      </c>
      <c r="H74" t="s" s="69">
        <v>13</v>
      </c>
      <c r="I74" t="s" s="69">
        <v>90</v>
      </c>
      <c r="J74" t="s" s="69">
        <v>88</v>
      </c>
      <c r="K74" t="s" s="69">
        <v>89</v>
      </c>
      <c r="L74" t="s" s="69">
        <v>12</v>
      </c>
      <c r="M74" t="s" s="69">
        <v>13</v>
      </c>
      <c r="N74" t="s" s="69">
        <v>91</v>
      </c>
      <c r="O74" t="s" s="70">
        <v>92</v>
      </c>
      <c r="P74" t="s" s="70">
        <v>93</v>
      </c>
      <c r="Q74" t="s" s="69">
        <v>94</v>
      </c>
      <c r="R74" t="s" s="69">
        <v>95</v>
      </c>
      <c r="S74" t="s" s="69">
        <v>96</v>
      </c>
      <c r="T74" t="s" s="69">
        <v>97</v>
      </c>
      <c r="U74" t="s" s="69">
        <v>98</v>
      </c>
      <c r="V74" s="71"/>
      <c r="W74" t="s" s="69">
        <v>99</v>
      </c>
      <c r="X74" t="s" s="69">
        <v>100</v>
      </c>
      <c r="Y74" s="72"/>
      <c r="Z74" s="33"/>
      <c r="AA74" s="33"/>
      <c r="AB74" s="33"/>
      <c r="AC74" s="33"/>
      <c r="AD74" s="33"/>
      <c r="AE74" s="33"/>
      <c r="AF74" s="33"/>
      <c r="AG74" s="33"/>
      <c r="AH74" s="33"/>
      <c r="AI74" s="33"/>
      <c r="AJ74" s="34"/>
    </row>
    <row r="75" ht="17.25" customHeight="1">
      <c r="A75" s="73">
        <f>COUNT(A4:A74)</f>
        <v>70</v>
      </c>
      <c r="B75" s="74"/>
      <c r="C75" s="75"/>
      <c r="D75" s="76">
        <f>SUM(D4:D74)</f>
        <v>8078</v>
      </c>
      <c r="E75" s="77">
        <f>SUM(E4:E74)</f>
        <v>565</v>
      </c>
      <c r="F75" s="78">
        <f>SUM(F4:F73)</f>
        <v>125</v>
      </c>
      <c r="G75" s="79">
        <f>SUM(G4:G73)</f>
        <v>37</v>
      </c>
      <c r="H75" s="78">
        <f>SUM(H4:H73)</f>
        <v>88</v>
      </c>
      <c r="I75" s="80">
        <f>H75/E75</f>
        <v>0.155752212389381</v>
      </c>
      <c r="J75" s="81">
        <f>SUM(J4:J74)</f>
        <v>248</v>
      </c>
      <c r="K75" s="81">
        <f>SUM(K4:K73)</f>
        <v>29</v>
      </c>
      <c r="L75" s="82">
        <f>SUM(L4:L73)</f>
        <v>20</v>
      </c>
      <c r="M75" s="81">
        <f>K75-L75</f>
        <v>9</v>
      </c>
      <c r="N75" s="80">
        <f>M75/J75</f>
        <v>0.0362903225806452</v>
      </c>
      <c r="O75" s="83">
        <f>COUNTIF(O4:O73,"x")</f>
        <v>53</v>
      </c>
      <c r="P75" s="83">
        <f>COUNTIF(P4:P73,"x")</f>
        <v>0</v>
      </c>
      <c r="Q75" s="83">
        <f>COUNTIF(Q4:Q73,"x")</f>
        <v>0</v>
      </c>
      <c r="R75" s="83">
        <f>COUNTIF(R4:R73,"YES")</f>
        <v>53</v>
      </c>
      <c r="S75" s="83">
        <f>COUNTIF(S4:S73,"YES")</f>
        <v>36</v>
      </c>
      <c r="T75" s="83">
        <f>COUNTIF(T4:T73,"YES")</f>
        <v>32</v>
      </c>
      <c r="U75" s="83">
        <f>COUNTIF(U4:U73,"YES")</f>
        <v>29</v>
      </c>
      <c r="V75" s="84"/>
      <c r="W75" s="78">
        <f>COUNTIF(W4:W73,"x")</f>
        <v>63</v>
      </c>
      <c r="X75" s="78">
        <f>COUNTIF(X4:X73,"x")</f>
        <v>53</v>
      </c>
      <c r="Y75" s="48"/>
      <c r="Z75" s="33"/>
      <c r="AA75" s="33"/>
      <c r="AB75" s="33"/>
      <c r="AC75" s="33"/>
      <c r="AD75" s="33"/>
      <c r="AE75" s="33"/>
      <c r="AF75" s="33"/>
      <c r="AG75" s="33"/>
      <c r="AH75" s="33"/>
      <c r="AI75" s="33"/>
      <c r="AJ75" s="34"/>
    </row>
    <row r="76" ht="17.25" customHeight="1">
      <c r="A76" s="85"/>
      <c r="B76" s="86"/>
      <c r="C76" s="87"/>
      <c r="D76" s="88"/>
      <c r="E76" s="87"/>
      <c r="F76" s="89"/>
      <c r="G76" s="90"/>
      <c r="H76" s="89"/>
      <c r="I76" s="91"/>
      <c r="J76" s="91"/>
      <c r="K76" s="91"/>
      <c r="L76" s="91"/>
      <c r="M76" s="91"/>
      <c r="N76" s="92"/>
      <c r="O76" t="s" s="26">
        <v>24</v>
      </c>
      <c r="P76" s="27"/>
      <c r="Q76" s="28"/>
      <c r="R76" s="28"/>
      <c r="S76" s="28"/>
      <c r="T76" s="28"/>
      <c r="U76" s="93"/>
      <c r="V76" s="94"/>
      <c r="W76" s="95"/>
      <c r="X76" s="96"/>
      <c r="Y76" s="33"/>
      <c r="Z76" s="33"/>
      <c r="AA76" s="33"/>
      <c r="AB76" s="33"/>
      <c r="AC76" s="33"/>
      <c r="AD76" s="33"/>
      <c r="AE76" s="33"/>
      <c r="AF76" s="33"/>
      <c r="AG76" s="97"/>
      <c r="AH76" s="97"/>
      <c r="AI76" s="97"/>
      <c r="AJ76" s="98"/>
    </row>
    <row r="77" ht="17.25" customHeight="1">
      <c r="A77" s="99"/>
      <c r="B77" s="100"/>
      <c r="C77" s="33"/>
      <c r="D77" s="101"/>
      <c r="E77" s="33"/>
      <c r="F77" s="33"/>
      <c r="G77" s="33"/>
      <c r="H77" s="33"/>
      <c r="I77" s="33"/>
      <c r="J77" s="33"/>
      <c r="K77" s="33"/>
      <c r="L77" s="33"/>
      <c r="M77" s="33"/>
      <c r="N77" s="33"/>
      <c r="O77" s="102"/>
      <c r="P77" s="102"/>
      <c r="Q77" s="102"/>
      <c r="R77" s="102"/>
      <c r="S77" s="102"/>
      <c r="T77" s="102"/>
      <c r="U77" s="102"/>
      <c r="V77" s="33"/>
      <c r="W77" s="33"/>
      <c r="X77" s="33"/>
      <c r="Y77" s="33"/>
      <c r="Z77" s="33"/>
      <c r="AA77" s="33"/>
      <c r="AB77" s="33"/>
      <c r="AC77" s="33"/>
      <c r="AD77" s="33"/>
      <c r="AE77" s="33"/>
      <c r="AF77" s="33"/>
      <c r="AG77" s="97"/>
      <c r="AH77" s="97"/>
      <c r="AI77" s="97"/>
      <c r="AJ77" s="98"/>
    </row>
    <row r="78" ht="17.25" customHeight="1">
      <c r="A78" s="103"/>
      <c r="B78" t="s" s="104">
        <v>101</v>
      </c>
      <c r="C78" s="33"/>
      <c r="D78" s="101"/>
      <c r="E78" s="33"/>
      <c r="F78" s="33"/>
      <c r="G78" s="33"/>
      <c r="H78" s="33"/>
      <c r="I78" s="33"/>
      <c r="J78" s="33"/>
      <c r="K78" s="33"/>
      <c r="L78" s="33"/>
      <c r="M78" s="33"/>
      <c r="N78" s="105"/>
      <c r="O78" s="105"/>
      <c r="P78" s="33"/>
      <c r="Q78" s="105"/>
      <c r="R78" s="105"/>
      <c r="S78" s="105"/>
      <c r="T78" s="105"/>
      <c r="U78" s="105"/>
      <c r="V78" s="33"/>
      <c r="W78" s="33"/>
      <c r="X78" s="33"/>
      <c r="Y78" s="33"/>
      <c r="Z78" s="33"/>
      <c r="AA78" s="33"/>
      <c r="AB78" s="33"/>
      <c r="AC78" s="33"/>
      <c r="AD78" s="33"/>
      <c r="AE78" s="33"/>
      <c r="AF78" s="33"/>
      <c r="AG78" s="33"/>
      <c r="AH78" s="33"/>
      <c r="AI78" s="33"/>
      <c r="AJ78" s="34"/>
    </row>
    <row r="79" ht="17.25" customHeight="1">
      <c r="A79" s="106"/>
      <c r="B79" t="s" s="104">
        <v>102</v>
      </c>
      <c r="C79" s="33"/>
      <c r="D79" s="101"/>
      <c r="E79" s="33"/>
      <c r="F79" s="33"/>
      <c r="G79" s="33"/>
      <c r="H79" s="33"/>
      <c r="I79" s="33"/>
      <c r="J79" s="33"/>
      <c r="K79" s="33"/>
      <c r="L79" s="33"/>
      <c r="M79" s="33"/>
      <c r="N79" s="105"/>
      <c r="O79" s="107"/>
      <c r="P79" s="107"/>
      <c r="Q79" s="108"/>
      <c r="R79" s="107"/>
      <c r="S79" s="107"/>
      <c r="T79" s="107"/>
      <c r="U79" s="105"/>
      <c r="V79" s="33"/>
      <c r="W79" s="33"/>
      <c r="X79" s="33"/>
      <c r="Y79" s="33"/>
      <c r="Z79" s="33"/>
      <c r="AA79" s="33"/>
      <c r="AB79" s="33"/>
      <c r="AC79" s="33"/>
      <c r="AD79" s="33"/>
      <c r="AE79" s="33"/>
      <c r="AF79" s="33"/>
      <c r="AG79" s="33"/>
      <c r="AH79" s="33"/>
      <c r="AI79" s="33"/>
      <c r="AJ79" s="34"/>
    </row>
    <row r="80" ht="17.25" customHeight="1">
      <c r="A80" s="109"/>
      <c r="B80" t="s" s="104">
        <v>103</v>
      </c>
      <c r="C80" s="110"/>
      <c r="D80" s="101"/>
      <c r="E80" s="33"/>
      <c r="F80" s="33"/>
      <c r="G80" s="33"/>
      <c r="H80" s="33"/>
      <c r="I80" s="33"/>
      <c r="J80" s="33"/>
      <c r="K80" s="33"/>
      <c r="L80" s="33"/>
      <c r="M80" s="33"/>
      <c r="N80" s="33"/>
      <c r="O80" s="107"/>
      <c r="P80" s="107"/>
      <c r="Q80" s="108"/>
      <c r="R80" s="107"/>
      <c r="S80" s="107"/>
      <c r="T80" s="107"/>
      <c r="U80" s="33"/>
      <c r="V80" s="33"/>
      <c r="W80" s="33"/>
      <c r="X80" s="33"/>
      <c r="Y80" s="33"/>
      <c r="Z80" s="33"/>
      <c r="AA80" s="33"/>
      <c r="AB80" s="33"/>
      <c r="AC80" s="33"/>
      <c r="AD80" s="33"/>
      <c r="AE80" s="33"/>
      <c r="AF80" s="33"/>
      <c r="AG80" s="33"/>
      <c r="AH80" s="33"/>
      <c r="AI80" s="33"/>
      <c r="AJ80" s="34"/>
    </row>
    <row r="81" ht="17.25" customHeight="1">
      <c r="A81" s="111"/>
      <c r="B81" t="s" s="112">
        <v>104</v>
      </c>
      <c r="C81" s="110"/>
      <c r="D81" s="101"/>
      <c r="E81" s="33"/>
      <c r="F81" s="33"/>
      <c r="G81" s="33"/>
      <c r="H81" s="33"/>
      <c r="I81" s="33"/>
      <c r="J81" s="33"/>
      <c r="K81" s="33"/>
      <c r="L81" s="33"/>
      <c r="M81" s="33"/>
      <c r="N81" s="105"/>
      <c r="O81" s="108"/>
      <c r="P81" s="108"/>
      <c r="Q81" s="108"/>
      <c r="R81" s="108"/>
      <c r="S81" s="108"/>
      <c r="T81" s="108"/>
      <c r="U81" s="105"/>
      <c r="V81" s="33"/>
      <c r="W81" s="33"/>
      <c r="X81" s="33"/>
      <c r="Y81" s="33"/>
      <c r="Z81" s="33"/>
      <c r="AA81" s="33"/>
      <c r="AB81" s="33"/>
      <c r="AC81" s="33"/>
      <c r="AD81" s="33"/>
      <c r="AE81" s="33"/>
      <c r="AF81" s="33"/>
      <c r="AG81" s="33"/>
      <c r="AH81" s="33"/>
      <c r="AI81" s="33"/>
      <c r="AJ81" s="34"/>
    </row>
    <row r="82" ht="17.25" customHeight="1">
      <c r="A82" t="s" s="113">
        <v>105</v>
      </c>
      <c r="B82" t="s" s="112">
        <v>106</v>
      </c>
      <c r="C82" s="110"/>
      <c r="D82" s="101"/>
      <c r="E82" s="33"/>
      <c r="F82" s="33"/>
      <c r="G82" s="33"/>
      <c r="H82" s="33"/>
      <c r="I82" s="33"/>
      <c r="J82" s="33"/>
      <c r="K82" s="33"/>
      <c r="L82" s="33"/>
      <c r="M82" s="33"/>
      <c r="N82" s="105"/>
      <c r="O82" s="107"/>
      <c r="P82" s="107"/>
      <c r="Q82" s="108"/>
      <c r="R82" s="107"/>
      <c r="S82" s="107"/>
      <c r="T82" s="114"/>
      <c r="U82" s="105"/>
      <c r="V82" s="33"/>
      <c r="W82" s="33"/>
      <c r="X82" s="33"/>
      <c r="Y82" s="33"/>
      <c r="Z82" s="33"/>
      <c r="AA82" s="33"/>
      <c r="AB82" s="33"/>
      <c r="AC82" s="33"/>
      <c r="AD82" s="33"/>
      <c r="AE82" s="33"/>
      <c r="AF82" s="33"/>
      <c r="AG82" s="33"/>
      <c r="AH82" s="33"/>
      <c r="AI82" s="33"/>
      <c r="AJ82" s="34"/>
    </row>
    <row r="83" ht="17.25" customHeight="1">
      <c r="A83" t="s" s="115">
        <v>38</v>
      </c>
      <c r="B83" t="s" s="112">
        <v>107</v>
      </c>
      <c r="C83" s="110"/>
      <c r="D83" s="101"/>
      <c r="E83" s="33"/>
      <c r="F83" s="33"/>
      <c r="G83" s="33"/>
      <c r="H83" s="33"/>
      <c r="I83" s="33"/>
      <c r="J83" s="33"/>
      <c r="K83" s="33"/>
      <c r="L83" s="33"/>
      <c r="M83" s="33"/>
      <c r="N83" s="33"/>
      <c r="O83" s="107"/>
      <c r="P83" s="107"/>
      <c r="Q83" s="108"/>
      <c r="R83" s="107"/>
      <c r="S83" s="107"/>
      <c r="T83" s="114"/>
      <c r="U83" s="33"/>
      <c r="V83" s="33"/>
      <c r="W83" s="33"/>
      <c r="X83" s="33"/>
      <c r="Y83" s="33"/>
      <c r="Z83" s="33"/>
      <c r="AA83" s="33"/>
      <c r="AB83" s="33"/>
      <c r="AC83" s="33"/>
      <c r="AD83" s="33"/>
      <c r="AE83" s="33"/>
      <c r="AF83" s="33"/>
      <c r="AG83" s="33"/>
      <c r="AH83" s="33"/>
      <c r="AI83" s="33"/>
      <c r="AJ83" s="34"/>
    </row>
    <row r="84" ht="13.8" customHeight="1">
      <c r="A84" t="s" s="116">
        <v>108</v>
      </c>
      <c r="B84" t="s" s="117">
        <v>109</v>
      </c>
      <c r="C84" s="118"/>
      <c r="D84" s="119"/>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1"/>
    </row>
  </sheetData>
  <mergeCells count="14">
    <mergeCell ref="O83:P83"/>
    <mergeCell ref="R83:S83"/>
    <mergeCell ref="O79:P79"/>
    <mergeCell ref="S79:T79"/>
    <mergeCell ref="O80:P80"/>
    <mergeCell ref="S80:T80"/>
    <mergeCell ref="O82:P82"/>
    <mergeCell ref="R82:S82"/>
    <mergeCell ref="R78:S78"/>
    <mergeCell ref="R1:U1"/>
    <mergeCell ref="A2:C2"/>
    <mergeCell ref="O2:U2"/>
    <mergeCell ref="C76:E76"/>
    <mergeCell ref="O76:U76"/>
  </mergeCells>
  <conditionalFormatting sqref="G4:G73">
    <cfRule type="cellIs" dxfId="0" priority="1" operator="between" stopIfTrue="1">
      <formula>0.01</formula>
      <formula>100</formula>
    </cfRule>
  </conditionalFormatting>
  <conditionalFormatting sqref="H4:H73 M4:M73">
    <cfRule type="cellIs" dxfId="1" priority="1" operator="between" stopIfTrue="1">
      <formula>-1</formula>
      <formula>-100</formula>
    </cfRule>
  </conditionalFormatting>
  <conditionalFormatting sqref="I4:I73">
    <cfRule type="cellIs" dxfId="2" priority="1" operator="lessThan" stopIfTrue="1">
      <formula>0</formula>
    </cfRule>
    <cfRule type="cellIs" dxfId="3" priority="2" operator="between" stopIfTrue="1">
      <formula>-5</formula>
      <formula>-0.01</formula>
    </cfRule>
    <cfRule type="cellIs" dxfId="4" priority="3" operator="between" stopIfTrue="1">
      <formula>0.01</formula>
      <formula>0.499</formula>
    </cfRule>
    <cfRule type="cellIs" dxfId="5" priority="4" operator="between" stopIfTrue="1">
      <formula>0.5</formula>
      <formula>0.999</formula>
    </cfRule>
    <cfRule type="cellIs" dxfId="6" priority="5" operator="between" stopIfTrue="1">
      <formula>1</formula>
      <formula>5</formula>
    </cfRule>
  </conditionalFormatting>
  <conditionalFormatting sqref="L4:L73">
    <cfRule type="cellIs" dxfId="7" priority="1" operator="between" stopIfTrue="1">
      <formula>1</formula>
      <formula>100</formula>
    </cfRule>
  </conditionalFormatting>
  <conditionalFormatting sqref="N4:N73">
    <cfRule type="cellIs" dxfId="8" priority="1" operator="lessThan" stopIfTrue="1">
      <formula>0</formula>
    </cfRule>
    <cfRule type="cellIs" dxfId="9" priority="2" operator="between" stopIfTrue="1">
      <formula>-5</formula>
      <formula>-0.01</formula>
    </cfRule>
    <cfRule type="cellIs" dxfId="10" priority="3" operator="between" stopIfTrue="1">
      <formula>0.5</formula>
      <formula>0.999</formula>
    </cfRule>
    <cfRule type="cellIs" dxfId="11" priority="4" operator="between" stopIfTrue="1">
      <formula>1</formula>
      <formula>5</formula>
    </cfRule>
  </conditionalFormatting>
  <conditionalFormatting sqref="O4:Q73">
    <cfRule type="notContainsText" dxfId="12" priority="1" stopIfTrue="1" text="x">
      <formula>ISERROR(FIND(UPPER("x"),UPPER(O4)))</formula>
      <formula>"x"</formula>
    </cfRule>
    <cfRule type="containsText" dxfId="13" priority="2" stopIfTrue="1" text="x">
      <formula>NOT(ISERROR(FIND(UPPER("x"),UPPER(O4))))</formula>
      <formula>"x"</formula>
    </cfRule>
  </conditionalFormatting>
  <conditionalFormatting sqref="R4:U73">
    <cfRule type="cellIs" dxfId="14" priority="1" operator="equal" stopIfTrue="1">
      <formula>"No Record"</formula>
    </cfRule>
    <cfRule type="cellIs" dxfId="15" priority="2" operator="equal" stopIfTrue="1">
      <formula>"Yes"</formula>
    </cfRule>
    <cfRule type="cellIs" dxfId="16" priority="3" operator="equal" stopIfTrue="1">
      <formula>"No"</formula>
    </cfRule>
  </conditionalFormatting>
  <conditionalFormatting sqref="W4:X73">
    <cfRule type="notContainsText" dxfId="17" priority="1" stopIfTrue="1" text="x">
      <formula>ISERROR(FIND(UPPER("x"),UPPER(W4)))</formula>
      <formula>"x"</formula>
    </cfRule>
    <cfRule type="containsText" dxfId="18"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AJ46"/>
  <sheetViews>
    <sheetView workbookViewId="0" showGridLines="0" defaultGridColor="1"/>
  </sheetViews>
  <sheetFormatPr defaultColWidth="7.16667" defaultRowHeight="13.2" customHeight="1" outlineLevelRow="0" outlineLevelCol="0"/>
  <cols>
    <col min="1" max="1" width="11.5" style="122" customWidth="1"/>
    <col min="2" max="2" width="6.35156" style="122" customWidth="1"/>
    <col min="3" max="3" width="16.6719" style="122" customWidth="1"/>
    <col min="4" max="4" width="8" style="122" customWidth="1"/>
    <col min="5" max="5" width="12" style="122" customWidth="1"/>
    <col min="6" max="6" width="7.17188" style="122" customWidth="1"/>
    <col min="7" max="7" width="5.5" style="122" customWidth="1"/>
    <col min="8" max="8" width="7.17188" style="122" customWidth="1"/>
    <col min="9" max="10" width="12" style="122" customWidth="1"/>
    <col min="11" max="13" width="6.35156" style="122" customWidth="1"/>
    <col min="14" max="14" width="12.1719" style="122" customWidth="1"/>
    <col min="15" max="16" width="12.8516" style="122" customWidth="1"/>
    <col min="17" max="17" width="13.5" style="122" customWidth="1"/>
    <col min="18" max="18" width="12.5" style="122" customWidth="1"/>
    <col min="19" max="19" width="11.6719" style="122" customWidth="1"/>
    <col min="20" max="20" width="12.6719" style="122" customWidth="1"/>
    <col min="21" max="21" width="12.5" style="122" customWidth="1"/>
    <col min="22" max="22" width="1.85156" style="122" customWidth="1"/>
    <col min="23" max="23" width="12.8516" style="122" customWidth="1"/>
    <col min="24" max="24" width="12.5" style="122" customWidth="1"/>
    <col min="25" max="25" width="3" style="122" customWidth="1"/>
    <col min="26" max="32" width="7.17188" style="122" customWidth="1"/>
    <col min="33" max="33" width="35.6719" style="122" customWidth="1"/>
    <col min="34" max="34" width="39.5" style="122" customWidth="1"/>
    <col min="35" max="35" width="42" style="122" customWidth="1"/>
    <col min="36" max="36" width="37.8516" style="122" customWidth="1"/>
    <col min="37" max="256" width="7.17188" style="122"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3054</v>
      </c>
      <c r="B4" t="s" s="50">
        <f>VLOOKUP(A4,'Membership-Insurance Progress R'!B$8:C$719,2,FALSE)</f>
        <v>111</v>
      </c>
      <c r="C4" t="s" s="51">
        <f>VLOOKUP(A4,'Membership-Insurance Progress R'!B$8:D$601,3,FALSE)</f>
        <v>112</v>
      </c>
      <c r="D4" s="52">
        <f>VLOOKUP(A4,'Membership-Insurance Progress R'!B$8:U$601,4,FALSE)</f>
        <v>189</v>
      </c>
      <c r="E4" s="53">
        <f>VLOOKUP(A4,'Membership-Insurance Progress R'!B$8:U$601,5,FALSE)</f>
        <v>12</v>
      </c>
      <c r="F4" s="53">
        <f>VLOOKUP($A4,'Membership-Insurance Progress R'!$B$8:$U$601,9,FALSE)</f>
        <v>2</v>
      </c>
      <c r="G4" s="53">
        <f>VLOOKUP($A4,'Membership-Insurance Progress R'!$B$8:$U$601,10,FALSE)</f>
        <v>0</v>
      </c>
      <c r="H4" s="53">
        <f>VLOOKUP($A4,'Membership-Insurance Progress R'!$B$8:$U$601,11,FALSE)</f>
        <v>2</v>
      </c>
      <c r="I4" s="54">
        <f>IF(E4,$H4/$E4,0)</f>
        <v>0.166666666666667</v>
      </c>
      <c r="J4" s="55">
        <f>VLOOKUP(A4,'Membership-Insurance Progress R'!B$8:U$601,13,FALSE)</f>
        <v>4</v>
      </c>
      <c r="K4" s="55">
        <f>VLOOKUP($A4,'Membership-Insurance Progress R'!$B$8:$U$601,17,FALSE)</f>
        <v>1</v>
      </c>
      <c r="L4" s="55">
        <f>VLOOKUP($A4,'Membership-Insurance Progress R'!$B$8:$U$601,18,FALSE)</f>
        <v>0</v>
      </c>
      <c r="M4" s="55">
        <f>VLOOKUP($A4,'Membership-Insurance Progress R'!$B$8:$U$601,19,FALSE)</f>
        <v>1</v>
      </c>
      <c r="N4" s="54">
        <f>IF(J4,$M4/$J4,0)</f>
        <v>0.25</v>
      </c>
      <c r="O4" t="s" s="56">
        <f>IF(ISERROR(VLOOKUP(A4,'365'!A$1:A$900,1,FALSE)),"x",VLOOKUP(A4,'365'!A$1:A$900,"x",FALSE))</f>
        <v>36</v>
      </c>
      <c r="P4" s="57">
        <f>IF(ISERROR(VLOOKUP(A4,'1728'!A$1:A$900,1,FALSE)),"x",VLOOKUP(A4,'1728'!A$1:A$900,"x",FALSE))</f>
      </c>
      <c r="Q4" s="58">
        <f>IF(ISERROR(VLOOKUP(A4,'SP7'!A$1:A$897,1,FALSE)),"x",VLOOKUP(A4,'SP7'!A$1:A$897,"x",FALSE))</f>
      </c>
      <c r="R4" t="s" s="59">
        <v>39</v>
      </c>
      <c r="S4" t="s" s="59">
        <v>39</v>
      </c>
      <c r="T4" t="s" s="59">
        <v>38</v>
      </c>
      <c r="U4" t="s" s="59">
        <v>39</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62">
        <v>3150</v>
      </c>
      <c r="B5" t="s" s="50">
        <f>VLOOKUP(A5,'Membership-Insurance Progress R'!B$8:C$719,2,FALSE)</f>
        <v>111</v>
      </c>
      <c r="C5" t="s" s="51">
        <f>VLOOKUP(A5,'Membership-Insurance Progress R'!B$8:D$601,3,FALSE)</f>
        <v>113</v>
      </c>
      <c r="D5" s="52">
        <f>VLOOKUP(A5,'Membership-Insurance Progress R'!B$8:U$601,4,FALSE)</f>
        <v>162</v>
      </c>
      <c r="E5" s="53">
        <f>VLOOKUP(A5,'Membership-Insurance Progress R'!B$8:U$601,5,FALSE)</f>
        <v>10</v>
      </c>
      <c r="F5" s="53">
        <f>VLOOKUP($A5,'Membership-Insurance Progress R'!$B$8:$U$601,9,FALSE)</f>
        <v>0</v>
      </c>
      <c r="G5" s="53">
        <f>VLOOKUP($A5,'Membership-Insurance Progress R'!$B$8:$U$601,10,FALSE)</f>
        <v>0</v>
      </c>
      <c r="H5" s="53">
        <f>VLOOKUP($A5,'Membership-Insurance Progress R'!$B$8:$U$601,11,FALSE)</f>
        <v>0</v>
      </c>
      <c r="I5" s="54">
        <f>IF(E5,$H5/$E5,0)</f>
        <v>0</v>
      </c>
      <c r="J5" s="55">
        <f>VLOOKUP(A5,'Membership-Insurance Progress R'!B$8:U$601,13,FALSE)</f>
        <v>4</v>
      </c>
      <c r="K5" s="55">
        <f>VLOOKUP($A5,'Membership-Insurance Progress R'!$B$8:$U$601,17,FALSE)</f>
        <v>0</v>
      </c>
      <c r="L5" s="55">
        <f>VLOOKUP($A5,'Membership-Insurance Progress R'!$B$8:$U$601,18,FALSE)</f>
        <v>0</v>
      </c>
      <c r="M5" s="55">
        <f>VLOOKUP($A5,'Membership-Insurance Progress R'!$B$8:$U$601,19,FALSE)</f>
        <v>0</v>
      </c>
      <c r="N5" s="54">
        <f>IF(J5,$M5/$J5,0)</f>
        <v>0</v>
      </c>
      <c r="O5" s="57">
        <f>IF(ISERROR(VLOOKUP(A5,'365'!A$1:A$900,1,FALSE)),"x",VLOOKUP(A5,'365'!A$1:A$900,"x",FALSE))</f>
      </c>
      <c r="P5" s="57">
        <f>IF(ISERROR(VLOOKUP(A5,'1728'!A$1:A$900,1,FALSE)),"x",VLOOKUP(A5,'1728'!A$1:A$900,"x",FALSE))</f>
      </c>
      <c r="Q5" s="58">
        <f>IF(ISERROR(VLOOKUP(A5,'SP7'!A$1:A$897,1,FALSE)),"x",VLOOKUP(A5,'SP7'!A$1:A$897,"x",FALSE))</f>
      </c>
      <c r="R5" t="s" s="59">
        <v>38</v>
      </c>
      <c r="S5" t="s" s="59">
        <v>38</v>
      </c>
      <c r="T5" t="s" s="59">
        <v>38</v>
      </c>
      <c r="U5" t="s" s="59">
        <v>38</v>
      </c>
      <c r="V5" s="60"/>
      <c r="W5" s="57">
        <f>IF(ISERROR(VLOOKUP(A5,'185'!A$1:A$900,1,FALSE)),"x",VLOOKUP(A5,'185'!A$1:A$900,"x",FALSE))</f>
      </c>
      <c r="X5" s="57">
        <f>IF(ISERROR(VLOOKUP(A5,'1295-1'!A$1:A$900,1,FALSE)),"x",VLOOKUP(A5,'1295-1'!A$1:A$900,"x",FALSE))</f>
      </c>
      <c r="Y5" s="48"/>
      <c r="Z5" s="33"/>
      <c r="AA5" s="33"/>
      <c r="AB5" s="33"/>
      <c r="AC5" s="33"/>
      <c r="AD5" s="33"/>
      <c r="AE5" s="33"/>
      <c r="AF5" s="33"/>
      <c r="AG5" s="33"/>
      <c r="AH5" s="33"/>
      <c r="AI5" s="33"/>
      <c r="AJ5" s="34"/>
    </row>
    <row r="6" ht="17.25" customHeight="1">
      <c r="A6" s="49">
        <v>8840</v>
      </c>
      <c r="B6" t="s" s="50">
        <f>VLOOKUP(A6,'Membership-Insurance Progress R'!B$8:C$719,2,FALSE)</f>
        <v>111</v>
      </c>
      <c r="C6" t="s" s="51">
        <f>VLOOKUP(A6,'Membership-Insurance Progress R'!B$8:D$601,3,FALSE)</f>
        <v>114</v>
      </c>
      <c r="D6" s="52">
        <f>VLOOKUP(A6,'Membership-Insurance Progress R'!B$8:U$601,4,FALSE)</f>
        <v>97</v>
      </c>
      <c r="E6" s="53">
        <f>VLOOKUP(A6,'Membership-Insurance Progress R'!B$8:U$601,5,FALSE)</f>
        <v>6</v>
      </c>
      <c r="F6" s="53">
        <f>VLOOKUP($A6,'Membership-Insurance Progress R'!$B$8:$U$601,9,FALSE)</f>
        <v>0</v>
      </c>
      <c r="G6" s="53">
        <f>VLOOKUP($A6,'Membership-Insurance Progress R'!$B$8:$U$601,10,FALSE)</f>
        <v>0</v>
      </c>
      <c r="H6" s="53">
        <f>VLOOKUP($A6,'Membership-Insurance Progress R'!$B$8:$U$601,11,FALSE)</f>
        <v>0</v>
      </c>
      <c r="I6" s="54">
        <f>IF(E6,$H6/$E6,0)</f>
        <v>0</v>
      </c>
      <c r="J6" s="55">
        <f>VLOOKUP(A6,'Membership-Insurance Progress R'!B$8:U$601,13,FALSE)</f>
        <v>3</v>
      </c>
      <c r="K6" s="55">
        <f>VLOOKUP($A6,'Membership-Insurance Progress R'!$B$8:$U$601,17,FALSE)</f>
        <v>0</v>
      </c>
      <c r="L6" s="55">
        <f>VLOOKUP($A6,'Membership-Insurance Progress R'!$B$8:$U$601,18,FALSE)</f>
        <v>0</v>
      </c>
      <c r="M6" s="55">
        <f>VLOOKUP($A6,'Membership-Insurance Progress R'!$B$8:$U$601,19,FALSE)</f>
        <v>0</v>
      </c>
      <c r="N6" s="54">
        <f>IF(J6,$M6/$J6,0)</f>
        <v>0</v>
      </c>
      <c r="O6" t="s" s="56">
        <f>IF(ISERROR(VLOOKUP(A6,'365'!A$1:A$900,1,FALSE)),"x",VLOOKUP(A6,'365'!A$1:A$900,"x",FALSE))</f>
        <v>36</v>
      </c>
      <c r="P6" s="57">
        <f>IF(ISERROR(VLOOKUP(A6,'1728'!A$1:A$900,1,FALSE)),"x",VLOOKUP(A6,'1728'!A$1:A$900,"x",FALSE))</f>
      </c>
      <c r="Q6" s="58">
        <f>IF(ISERROR(VLOOKUP(A6,'SP7'!A$1:A$897,1,FALSE)),"x",VLOOKUP(A6,'SP7'!A$1:A$897,"x",FALSE))</f>
      </c>
      <c r="R6" t="s" s="59">
        <v>39</v>
      </c>
      <c r="S6" t="s" s="59">
        <v>39</v>
      </c>
      <c r="T6" t="s" s="59">
        <v>39</v>
      </c>
      <c r="U6" t="s" s="59">
        <v>39</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8898</v>
      </c>
      <c r="B7" t="s" s="50">
        <f>VLOOKUP(A7,'Membership-Insurance Progress R'!B$8:C$719,2,FALSE)</f>
        <v>111</v>
      </c>
      <c r="C7" t="s" s="51">
        <f>VLOOKUP(A7,'Membership-Insurance Progress R'!B$8:D$601,3,FALSE)</f>
        <v>115</v>
      </c>
      <c r="D7" s="52">
        <f>VLOOKUP(A7,'Membership-Insurance Progress R'!B$8:U$601,4,FALSE)</f>
        <v>213</v>
      </c>
      <c r="E7" s="53">
        <f>VLOOKUP(A7,'Membership-Insurance Progress R'!B$8:U$601,5,FALSE)</f>
        <v>15</v>
      </c>
      <c r="F7" s="53">
        <f>VLOOKUP($A7,'Membership-Insurance Progress R'!$B$8:$U$601,9,FALSE)</f>
        <v>1</v>
      </c>
      <c r="G7" s="53">
        <f>VLOOKUP($A7,'Membership-Insurance Progress R'!$B$8:$U$601,10,FALSE)</f>
        <v>0</v>
      </c>
      <c r="H7" s="53">
        <f>VLOOKUP($A7,'Membership-Insurance Progress R'!$B$8:$U$601,11,FALSE)</f>
        <v>1</v>
      </c>
      <c r="I7" s="54">
        <f>IF(E7,$H7/$E7,0)</f>
        <v>0.06666666666666669</v>
      </c>
      <c r="J7" s="55">
        <f>VLOOKUP(A7,'Membership-Insurance Progress R'!B$8:U$601,13,FALSE)</f>
        <v>5</v>
      </c>
      <c r="K7" s="55">
        <f>VLOOKUP($A7,'Membership-Insurance Progress R'!$B$8:$U$601,17,FALSE)</f>
        <v>3</v>
      </c>
      <c r="L7" s="55">
        <f>VLOOKUP($A7,'Membership-Insurance Progress R'!$B$8:$U$601,18,FALSE)</f>
        <v>0</v>
      </c>
      <c r="M7" s="55">
        <f>VLOOKUP($A7,'Membership-Insurance Progress R'!$B$8:$U$601,19,FALSE)</f>
        <v>3</v>
      </c>
      <c r="N7" s="54">
        <f>IF(J7,$M7/$J7,0)</f>
        <v>0.6</v>
      </c>
      <c r="O7" t="s" s="56">
        <f>IF(ISERROR(VLOOKUP(A7,'365'!A$1:A$900,1,FALSE)),"x",VLOOKUP(A7,'365'!A$1:A$900,"x",FALSE))</f>
        <v>36</v>
      </c>
      <c r="P7" s="57">
        <f>IF(ISERROR(VLOOKUP(A7,'1728'!A$1:A$900,1,FALSE)),"x",VLOOKUP(A7,'1728'!A$1:A$900,"x",FALSE))</f>
      </c>
      <c r="Q7" s="58">
        <f>IF(ISERROR(VLOOKUP(A7,'SP7'!A$1:A$897,1,FALSE)),"x",VLOOKUP(A7,'SP7'!A$1:A$897,"x",FALSE))</f>
      </c>
      <c r="R7" t="s" s="59">
        <v>39</v>
      </c>
      <c r="S7" t="s" s="59">
        <v>39</v>
      </c>
      <c r="T7" t="s" s="59">
        <v>37</v>
      </c>
      <c r="U7" t="s" s="59">
        <v>39</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49">
        <v>9000</v>
      </c>
      <c r="B8" t="s" s="50">
        <f>VLOOKUP(A8,'Membership-Insurance Progress R'!B$8:C$719,2,FALSE)</f>
        <v>111</v>
      </c>
      <c r="C8" t="s" s="51">
        <f>VLOOKUP(A8,'Membership-Insurance Progress R'!B$8:D$601,3,FALSE)</f>
        <v>116</v>
      </c>
      <c r="D8" s="52">
        <f>VLOOKUP(A8,'Membership-Insurance Progress R'!B$8:U$601,4,FALSE)</f>
        <v>152</v>
      </c>
      <c r="E8" s="53">
        <f>VLOOKUP(A8,'Membership-Insurance Progress R'!B$8:U$601,5,FALSE)</f>
        <v>10</v>
      </c>
      <c r="F8" s="53">
        <f>VLOOKUP($A8,'Membership-Insurance Progress R'!$B$8:$U$601,9,FALSE)</f>
        <v>2</v>
      </c>
      <c r="G8" s="53">
        <f>VLOOKUP($A8,'Membership-Insurance Progress R'!$B$8:$U$601,10,FALSE)</f>
        <v>0</v>
      </c>
      <c r="H8" s="53">
        <f>VLOOKUP($A8,'Membership-Insurance Progress R'!$B$8:$U$601,11,FALSE)</f>
        <v>2</v>
      </c>
      <c r="I8" s="54">
        <f>IF(E8,$H8/$E8,0)</f>
        <v>0.2</v>
      </c>
      <c r="J8" s="55">
        <f>VLOOKUP(A8,'Membership-Insurance Progress R'!B$8:U$601,13,FALSE)</f>
        <v>4</v>
      </c>
      <c r="K8" s="55">
        <f>VLOOKUP($A8,'Membership-Insurance Progress R'!$B$8:$U$601,17,FALSE)</f>
        <v>0</v>
      </c>
      <c r="L8" s="55">
        <f>VLOOKUP($A8,'Membership-Insurance Progress R'!$B$8:$U$601,18,FALSE)</f>
        <v>0</v>
      </c>
      <c r="M8" s="55">
        <f>VLOOKUP($A8,'Membership-Insurance Progress R'!$B$8:$U$601,19,FALSE)</f>
        <v>0</v>
      </c>
      <c r="N8" s="54">
        <f>IF(J8,$M8/$J8,0)</f>
        <v>0</v>
      </c>
      <c r="O8" t="s" s="56">
        <f>IF(ISERROR(VLOOKUP(A8,'365'!A$1:A$900,1,FALSE)),"x",VLOOKUP(A8,'365'!A$1:A$900,"x",FALSE))</f>
        <v>36</v>
      </c>
      <c r="P8" s="57">
        <f>IF(ISERROR(VLOOKUP(A8,'1728'!A$1:A$900,1,FALSE)),"x",VLOOKUP(A8,'1728'!A$1:A$900,"x",FALSE))</f>
      </c>
      <c r="Q8" s="58">
        <f>IF(ISERROR(VLOOKUP(A8,'SP7'!A$1:A$897,1,FALSE)),"x",VLOOKUP(A8,'SP7'!A$1:A$897,"x",FALSE))</f>
      </c>
      <c r="R8" t="s" s="59">
        <v>39</v>
      </c>
      <c r="S8" t="s" s="59">
        <v>39</v>
      </c>
      <c r="T8" t="s" s="59">
        <v>39</v>
      </c>
      <c r="U8" t="s" s="59">
        <v>39</v>
      </c>
      <c r="V8" s="61"/>
      <c r="W8" t="s" s="56">
        <f>IF(ISERROR(VLOOKUP(A8,'185'!A$1:A$900,1,FALSE)),"x",VLOOKUP(A8,'185'!A$1:A$900,"x",FALSE))</f>
        <v>36</v>
      </c>
      <c r="X8" t="s" s="56">
        <f>IF(ISERROR(VLOOKUP(A8,'1295-1'!A$1:A$900,1,FALSE)),"x",VLOOKUP(A8,'1295-1'!A$1:A$900,"x",FALSE))</f>
        <v>36</v>
      </c>
      <c r="Y8" s="48"/>
      <c r="Z8" s="33"/>
      <c r="AA8" s="33"/>
      <c r="AB8" s="33"/>
      <c r="AC8" s="33"/>
      <c r="AD8" s="33"/>
      <c r="AE8" s="33"/>
      <c r="AF8" s="33"/>
      <c r="AG8" s="33"/>
      <c r="AH8" s="33"/>
      <c r="AI8" s="33"/>
      <c r="AJ8" s="34"/>
    </row>
    <row r="9" ht="17.25" customHeight="1">
      <c r="A9" s="49">
        <v>1317</v>
      </c>
      <c r="B9" t="s" s="50">
        <f>VLOOKUP(A9,'Membership-Insurance Progress R'!B$8:C$719,2,FALSE)</f>
        <v>117</v>
      </c>
      <c r="C9" t="s" s="51">
        <f>VLOOKUP(A9,'Membership-Insurance Progress R'!B$8:D$601,3,FALSE)</f>
        <v>118</v>
      </c>
      <c r="D9" s="52">
        <f>VLOOKUP(A9,'Membership-Insurance Progress R'!B$8:U$601,4,FALSE)</f>
        <v>150</v>
      </c>
      <c r="E9" s="53">
        <f>VLOOKUP(A9,'Membership-Insurance Progress R'!B$8:U$601,5,FALSE)</f>
        <v>9</v>
      </c>
      <c r="F9" s="53">
        <f>VLOOKUP($A9,'Membership-Insurance Progress R'!$B$8:$U$601,9,FALSE)</f>
        <v>1</v>
      </c>
      <c r="G9" s="53">
        <f>VLOOKUP($A9,'Membership-Insurance Progress R'!$B$8:$U$601,10,FALSE)</f>
        <v>0</v>
      </c>
      <c r="H9" s="53">
        <f>VLOOKUP($A9,'Membership-Insurance Progress R'!$B$8:$U$601,11,FALSE)</f>
        <v>1</v>
      </c>
      <c r="I9" s="54">
        <f>IF(E9,$H9/$E9,0)</f>
        <v>0.111111111111111</v>
      </c>
      <c r="J9" s="55">
        <f>VLOOKUP(A9,'Membership-Insurance Progress R'!B$8:U$601,13,FALSE)</f>
        <v>3</v>
      </c>
      <c r="K9" s="55">
        <f>VLOOKUP($A9,'Membership-Insurance Progress R'!$B$8:$U$601,17,FALSE)</f>
        <v>0</v>
      </c>
      <c r="L9" s="55">
        <f>VLOOKUP($A9,'Membership-Insurance Progress R'!$B$8:$U$601,18,FALSE)</f>
        <v>0</v>
      </c>
      <c r="M9" s="55">
        <f>VLOOKUP($A9,'Membership-Insurance Progress R'!$B$8:$U$601,19,FALSE)</f>
        <v>0</v>
      </c>
      <c r="N9" s="54">
        <f>IF(J9,$M9/$J9,0)</f>
        <v>0</v>
      </c>
      <c r="O9" t="s" s="56">
        <f>IF(ISERROR(VLOOKUP(A9,'365'!A$1:A$900,1,FALSE)),"x",VLOOKUP(A9,'365'!A$1:A$900,"x",FALSE))</f>
        <v>36</v>
      </c>
      <c r="P9" s="57">
        <f>IF(ISERROR(VLOOKUP(A9,'1728'!A$1:A$900,1,FALSE)),"x",VLOOKUP(A9,'1728'!A$1:A$900,"x",FALSE))</f>
      </c>
      <c r="Q9" s="58">
        <f>IF(ISERROR(VLOOKUP(A9,'SP7'!A$1:A$897,1,FALSE)),"x",VLOOKUP(A9,'SP7'!A$1:A$897,"x",FALSE))</f>
      </c>
      <c r="R9" t="s" s="59">
        <v>39</v>
      </c>
      <c r="S9" t="s" s="59">
        <v>39</v>
      </c>
      <c r="T9" t="s" s="59">
        <v>39</v>
      </c>
      <c r="U9" t="s" s="59">
        <v>39</v>
      </c>
      <c r="V9" s="61"/>
      <c r="W9" t="s" s="56">
        <f>IF(ISERROR(VLOOKUP(A9,'185'!A$1:A$900,1,FALSE)),"x",VLOOKUP(A9,'185'!A$1:A$900,"x",FALSE))</f>
        <v>36</v>
      </c>
      <c r="X9" t="s" s="56">
        <f>IF(ISERROR(VLOOKUP(A9,'1295-1'!A$1:A$900,1,FALSE)),"x",VLOOKUP(A9,'1295-1'!A$1:A$900,"x",FALSE))</f>
        <v>36</v>
      </c>
      <c r="Y9" s="48"/>
      <c r="Z9" s="33"/>
      <c r="AA9" s="33"/>
      <c r="AB9" s="33"/>
      <c r="AC9" s="33"/>
      <c r="AD9" s="33"/>
      <c r="AE9" s="33"/>
      <c r="AF9" s="33"/>
      <c r="AG9" s="33"/>
      <c r="AH9" s="33"/>
      <c r="AI9" s="33"/>
      <c r="AJ9" s="34"/>
    </row>
    <row r="10" ht="17.25" customHeight="1">
      <c r="A10" s="49">
        <v>7722</v>
      </c>
      <c r="B10" t="s" s="50">
        <f>VLOOKUP(A10,'Membership-Insurance Progress R'!B$8:C$719,2,FALSE)</f>
        <v>117</v>
      </c>
      <c r="C10" t="s" s="51">
        <f>VLOOKUP(A10,'Membership-Insurance Progress R'!B$8:D$601,3,FALSE)</f>
        <v>119</v>
      </c>
      <c r="D10" s="52">
        <f>VLOOKUP(A10,'Membership-Insurance Progress R'!B$8:U$601,4,FALSE)</f>
        <v>107</v>
      </c>
      <c r="E10" s="53">
        <f>VLOOKUP(A10,'Membership-Insurance Progress R'!B$8:U$601,5,FALSE)</f>
        <v>7</v>
      </c>
      <c r="F10" s="53">
        <f>VLOOKUP($A10,'Membership-Insurance Progress R'!$B$8:$U$601,9,FALSE)</f>
        <v>0</v>
      </c>
      <c r="G10" s="53">
        <f>VLOOKUP($A10,'Membership-Insurance Progress R'!$B$8:$U$601,10,FALSE)</f>
        <v>0</v>
      </c>
      <c r="H10" s="53">
        <f>VLOOKUP($A10,'Membership-Insurance Progress R'!$B$8:$U$601,11,FALSE)</f>
        <v>0</v>
      </c>
      <c r="I10" s="54">
        <f>IF(E10,$H10/$E10,0)</f>
        <v>0</v>
      </c>
      <c r="J10" s="55">
        <f>VLOOKUP(A10,'Membership-Insurance Progress R'!B$8:U$601,13,FALSE)</f>
        <v>3</v>
      </c>
      <c r="K10" s="55">
        <f>VLOOKUP($A10,'Membership-Insurance Progress R'!$B$8:$U$601,17,FALSE)</f>
        <v>0</v>
      </c>
      <c r="L10" s="55">
        <f>VLOOKUP($A10,'Membership-Insurance Progress R'!$B$8:$U$601,18,FALSE)</f>
        <v>0</v>
      </c>
      <c r="M10" s="55">
        <f>VLOOKUP($A10,'Membership-Insurance Progress R'!$B$8:$U$601,19,FALSE)</f>
        <v>0</v>
      </c>
      <c r="N10" s="54">
        <f>IF(J10,$M10/$J10,0)</f>
        <v>0</v>
      </c>
      <c r="O10" t="s" s="56">
        <f>IF(ISERROR(VLOOKUP(A10,'365'!A$1:A$900,1,FALSE)),"x",VLOOKUP(A10,'365'!A$1:A$900,"x",FALSE))</f>
        <v>36</v>
      </c>
      <c r="P10" s="57">
        <f>IF(ISERROR(VLOOKUP(A10,'1728'!A$1:A$900,1,FALSE)),"x",VLOOKUP(A10,'1728'!A$1:A$900,"x",FALSE))</f>
      </c>
      <c r="Q10" s="58">
        <f>IF(ISERROR(VLOOKUP(A10,'SP7'!A$1:A$897,1,FALSE)),"x",VLOOKUP(A10,'SP7'!A$1:A$897,"x",FALSE))</f>
      </c>
      <c r="R10" t="s" s="59">
        <v>39</v>
      </c>
      <c r="S10" t="s" s="59">
        <v>39</v>
      </c>
      <c r="T10" t="s" s="59">
        <v>38</v>
      </c>
      <c r="U10" t="s" s="59">
        <v>38</v>
      </c>
      <c r="V10" s="60"/>
      <c r="W10" t="s" s="56">
        <f>IF(ISERROR(VLOOKUP(A10,'185'!A$1:A$900,1,FALSE)),"x",VLOOKUP(A10,'185'!A$1:A$900,"x",FALSE))</f>
        <v>36</v>
      </c>
      <c r="X10" s="57">
        <f>IF(ISERROR(VLOOKUP(A10,'1295-1'!A$1:A$900,1,FALSE)),"x",VLOOKUP(A10,'1295-1'!A$1:A$900,"x",FALSE))</f>
      </c>
      <c r="Y10" s="48"/>
      <c r="Z10" s="33"/>
      <c r="AA10" s="33"/>
      <c r="AB10" s="33"/>
      <c r="AC10" s="33"/>
      <c r="AD10" s="33"/>
      <c r="AE10" s="33"/>
      <c r="AF10" s="33"/>
      <c r="AG10" s="33"/>
      <c r="AH10" s="33"/>
      <c r="AI10" s="33"/>
      <c r="AJ10" s="34"/>
    </row>
    <row r="11" ht="17.25" customHeight="1">
      <c r="A11" s="49">
        <v>9338</v>
      </c>
      <c r="B11" t="s" s="50">
        <f>VLOOKUP(A11,'Membership-Insurance Progress R'!B$8:C$719,2,FALSE)</f>
        <v>117</v>
      </c>
      <c r="C11" t="s" s="51">
        <f>VLOOKUP(A11,'Membership-Insurance Progress R'!B$8:D$601,3,FALSE)</f>
        <v>118</v>
      </c>
      <c r="D11" s="52">
        <f>VLOOKUP(A11,'Membership-Insurance Progress R'!B$8:U$601,4,FALSE)</f>
        <v>94</v>
      </c>
      <c r="E11" s="53">
        <f>VLOOKUP(A11,'Membership-Insurance Progress R'!B$8:U$601,5,FALSE)</f>
        <v>6</v>
      </c>
      <c r="F11" s="53">
        <f>VLOOKUP($A11,'Membership-Insurance Progress R'!$B$8:$U$601,9,FALSE)</f>
        <v>2</v>
      </c>
      <c r="G11" s="53">
        <f>VLOOKUP($A11,'Membership-Insurance Progress R'!$B$8:$U$601,10,FALSE)</f>
        <v>0</v>
      </c>
      <c r="H11" s="53">
        <f>VLOOKUP($A11,'Membership-Insurance Progress R'!$B$8:$U$601,11,FALSE)</f>
        <v>2</v>
      </c>
      <c r="I11" s="54">
        <f>IF(E11,$H11/$E11,0)</f>
        <v>0.333333333333333</v>
      </c>
      <c r="J11" s="55">
        <f>VLOOKUP(A11,'Membership-Insurance Progress R'!B$8:U$601,13,FALSE)</f>
        <v>3</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39</v>
      </c>
      <c r="S11" t="s" s="59">
        <v>39</v>
      </c>
      <c r="T11" t="s" s="59">
        <v>37</v>
      </c>
      <c r="U11" t="s" s="59">
        <v>39</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49">
        <v>10612</v>
      </c>
      <c r="B12" t="s" s="50">
        <f>VLOOKUP(A12,'Membership-Insurance Progress R'!B$8:C$719,2,FALSE)</f>
        <v>117</v>
      </c>
      <c r="C12" t="s" s="51">
        <f>VLOOKUP(A12,'Membership-Insurance Progress R'!B$8:D$601,3,FALSE)</f>
        <v>118</v>
      </c>
      <c r="D12" s="52">
        <f>VLOOKUP(A12,'Membership-Insurance Progress R'!B$8:U$601,4,FALSE)</f>
        <v>92</v>
      </c>
      <c r="E12" s="53">
        <f>VLOOKUP(A12,'Membership-Insurance Progress R'!B$8:U$601,5,FALSE)</f>
        <v>6</v>
      </c>
      <c r="F12" s="53">
        <f>VLOOKUP($A12,'Membership-Insurance Progress R'!$B$8:$U$601,9,FALSE)</f>
        <v>0</v>
      </c>
      <c r="G12" s="53">
        <f>VLOOKUP($A12,'Membership-Insurance Progress R'!$B$8:$U$601,10,FALSE)</f>
        <v>0</v>
      </c>
      <c r="H12" s="53">
        <f>VLOOKUP($A12,'Membership-Insurance Progress R'!$B$8:$U$601,11,FALSE)</f>
        <v>0</v>
      </c>
      <c r="I12" s="54">
        <f>IF(E12,$H12/$E12,0)</f>
        <v>0</v>
      </c>
      <c r="J12" s="55">
        <f>VLOOKUP(A12,'Membership-Insurance Progress R'!B$8:U$601,13,FALSE)</f>
        <v>3</v>
      </c>
      <c r="K12" s="55">
        <f>VLOOKUP($A12,'Membership-Insurance Progress R'!$B$8:$U$601,17,FALSE)</f>
        <v>0</v>
      </c>
      <c r="L12" s="55">
        <f>VLOOKUP($A12,'Membership-Insurance Progress R'!$B$8:$U$601,18,FALSE)</f>
        <v>0</v>
      </c>
      <c r="M12" s="55">
        <f>VLOOKUP($A12,'Membership-Insurance Progress R'!$B$8:$U$601,19,FALSE)</f>
        <v>0</v>
      </c>
      <c r="N12" s="54">
        <f>IF(J12,$M12/$J12,0)</f>
        <v>0</v>
      </c>
      <c r="O12" t="s" s="56">
        <f>IF(ISERROR(VLOOKUP(A12,'365'!A$1:A$900,1,FALSE)),"x",VLOOKUP(A12,'365'!A$1:A$900,"x",FALSE))</f>
        <v>36</v>
      </c>
      <c r="P12" s="57">
        <f>IF(ISERROR(VLOOKUP(A12,'1728'!A$1:A$900,1,FALSE)),"x",VLOOKUP(A12,'1728'!A$1:A$900,"x",FALSE))</f>
      </c>
      <c r="Q12" s="58">
        <f>IF(ISERROR(VLOOKUP(A12,'SP7'!A$1:A$897,1,FALSE)),"x",VLOOKUP(A12,'SP7'!A$1:A$897,"x",FALSE))</f>
      </c>
      <c r="R12" t="s" s="59">
        <v>37</v>
      </c>
      <c r="S12" t="s" s="59">
        <v>39</v>
      </c>
      <c r="T12" t="s" s="59">
        <v>39</v>
      </c>
      <c r="U12" t="s" s="59">
        <v>39</v>
      </c>
      <c r="V12" s="60"/>
      <c r="W12" t="s" s="56">
        <f>IF(ISERROR(VLOOKUP(A12,'185'!A$1:A$900,1,FALSE)),"x",VLOOKUP(A12,'185'!A$1:A$900,"x",FALSE))</f>
        <v>36</v>
      </c>
      <c r="X12" t="s" s="56">
        <f>IF(ISERROR(VLOOKUP(A12,'1295-1'!A$1:A$900,1,FALSE)),"x",VLOOKUP(A12,'1295-1'!A$1:A$900,"x",FALSE))</f>
        <v>36</v>
      </c>
      <c r="Y12" s="48"/>
      <c r="Z12" s="33"/>
      <c r="AA12" s="33"/>
      <c r="AB12" s="33"/>
      <c r="AC12" s="33"/>
      <c r="AD12" s="33"/>
      <c r="AE12" s="33"/>
      <c r="AF12" s="33"/>
      <c r="AG12" s="33"/>
      <c r="AH12" s="33"/>
      <c r="AI12" s="33"/>
      <c r="AJ12" s="34"/>
    </row>
    <row r="13" ht="17.25" customHeight="1">
      <c r="A13" s="49">
        <v>16362</v>
      </c>
      <c r="B13" t="s" s="50">
        <f>VLOOKUP(A13,'Membership-Insurance Progress R'!B$8:C$719,2,FALSE)</f>
        <v>117</v>
      </c>
      <c r="C13" t="s" s="51">
        <f>VLOOKUP(A13,'Membership-Insurance Progress R'!B$8:D$601,3,FALSE)</f>
        <v>118</v>
      </c>
      <c r="D13" s="52">
        <f>VLOOKUP(A13,'Membership-Insurance Progress R'!B$8:U$601,4,FALSE)</f>
        <v>40</v>
      </c>
      <c r="E13" s="53">
        <f>VLOOKUP(A13,'Membership-Insurance Progress R'!B$8:U$601,5,FALSE)</f>
        <v>4</v>
      </c>
      <c r="F13" s="53">
        <f>VLOOKUP($A13,'Membership-Insurance Progress R'!$B$8:$U$601,9,FALSE)</f>
        <v>3</v>
      </c>
      <c r="G13" s="53">
        <f>VLOOKUP($A13,'Membership-Insurance Progress R'!$B$8:$U$601,10,FALSE)</f>
        <v>0</v>
      </c>
      <c r="H13" s="53">
        <f>VLOOKUP($A13,'Membership-Insurance Progress R'!$B$8:$U$601,11,FALSE)</f>
        <v>3</v>
      </c>
      <c r="I13" s="54">
        <f>IF(E13,$H13/$E13,0)</f>
        <v>0.75</v>
      </c>
      <c r="J13" s="55">
        <f>VLOOKUP(A13,'Membership-Insurance Progress R'!B$8:U$601,13,FALSE)</f>
        <v>3</v>
      </c>
      <c r="K13" s="55">
        <f>VLOOKUP($A13,'Membership-Insurance Progress R'!$B$8:$U$601,17,FALSE)</f>
        <v>0</v>
      </c>
      <c r="L13" s="55">
        <f>VLOOKUP($A13,'Membership-Insurance Progress R'!$B$8:$U$601,18,FALSE)</f>
        <v>0</v>
      </c>
      <c r="M13" s="55">
        <f>VLOOKUP($A13,'Membership-Insurance Progress R'!$B$8:$U$601,19,FALSE)</f>
        <v>0</v>
      </c>
      <c r="N13" s="54">
        <f>IF(J13,$M13/$J13,0)</f>
        <v>0</v>
      </c>
      <c r="O13" t="s" s="56">
        <f>IF(ISERROR(VLOOKUP(A13,'365'!A$1:A$900,1,FALSE)),"x",VLOOKUP(A13,'365'!A$1:A$900,"x",FALSE))</f>
        <v>36</v>
      </c>
      <c r="P13" s="57">
        <f>IF(ISERROR(VLOOKUP(A13,'1728'!A$1:A$900,1,FALSE)),"x",VLOOKUP(A13,'1728'!A$1:A$900,"x",FALSE))</f>
      </c>
      <c r="Q13" s="58">
        <f>IF(ISERROR(VLOOKUP(A13,'SP7'!A$1:A$897,1,FALSE)),"x",VLOOKUP(A13,'SP7'!A$1:A$897,"x",FALSE))</f>
      </c>
      <c r="R13" t="s" s="59">
        <v>39</v>
      </c>
      <c r="S13" t="s" s="59">
        <v>39</v>
      </c>
      <c r="T13" t="s" s="59">
        <v>39</v>
      </c>
      <c r="U13" t="s" s="59">
        <v>39</v>
      </c>
      <c r="V13" s="60"/>
      <c r="W13" t="s" s="56">
        <f>IF(ISERROR(VLOOKUP(A13,'185'!A$1:A$900,1,FALSE)),"x",VLOOKUP(A13,'185'!A$1:A$900,"x",FALSE))</f>
        <v>36</v>
      </c>
      <c r="X13" t="s" s="56">
        <f>IF(ISERROR(VLOOKUP(A13,'1295-1'!A$1:A$900,1,FALSE)),"x",VLOOKUP(A13,'1295-1'!A$1:A$900,"x",FALSE))</f>
        <v>36</v>
      </c>
      <c r="Y13" s="48"/>
      <c r="Z13" s="33"/>
      <c r="AA13" s="33"/>
      <c r="AB13" s="33"/>
      <c r="AC13" s="33"/>
      <c r="AD13" s="33"/>
      <c r="AE13" s="33"/>
      <c r="AF13" s="33"/>
      <c r="AG13" s="33"/>
      <c r="AH13" s="33"/>
      <c r="AI13" s="33"/>
      <c r="AJ13" s="34"/>
    </row>
    <row r="14" ht="17.25" customHeight="1">
      <c r="A14" s="49">
        <v>5013</v>
      </c>
      <c r="B14" t="s" s="50">
        <f>VLOOKUP(A14,'Membership-Insurance Progress R'!B$8:C$719,2,FALSE)</f>
        <v>120</v>
      </c>
      <c r="C14" t="s" s="51">
        <f>VLOOKUP(A14,'Membership-Insurance Progress R'!B$8:D$601,3,FALSE)</f>
        <v>121</v>
      </c>
      <c r="D14" s="52">
        <f>VLOOKUP(A14,'Membership-Insurance Progress R'!B$8:U$601,4,FALSE)</f>
        <v>273</v>
      </c>
      <c r="E14" s="53">
        <f>VLOOKUP(A14,'Membership-Insurance Progress R'!B$8:U$601,5,FALSE)</f>
        <v>18</v>
      </c>
      <c r="F14" s="53">
        <f>VLOOKUP($A14,'Membership-Insurance Progress R'!$B$8:$U$601,9,FALSE)</f>
        <v>1</v>
      </c>
      <c r="G14" s="53">
        <f>VLOOKUP($A14,'Membership-Insurance Progress R'!$B$8:$U$601,10,FALSE)</f>
        <v>0</v>
      </c>
      <c r="H14" s="53">
        <f>VLOOKUP($A14,'Membership-Insurance Progress R'!$B$8:$U$601,11,FALSE)</f>
        <v>1</v>
      </c>
      <c r="I14" s="54">
        <f>IF(E14,$H14/$E14,0)</f>
        <v>0.0555555555555556</v>
      </c>
      <c r="J14" s="55">
        <f>VLOOKUP(A14,'Membership-Insurance Progress R'!B$8:U$601,13,FALSE)</f>
        <v>6</v>
      </c>
      <c r="K14" s="55">
        <f>VLOOKUP($A14,'Membership-Insurance Progress R'!$B$8:$U$601,17,FALSE)</f>
        <v>1</v>
      </c>
      <c r="L14" s="55">
        <f>VLOOKUP($A14,'Membership-Insurance Progress R'!$B$8:$U$601,18,FALSE)</f>
        <v>0</v>
      </c>
      <c r="M14" s="55">
        <f>VLOOKUP($A14,'Membership-Insurance Progress R'!$B$8:$U$601,19,FALSE)</f>
        <v>1</v>
      </c>
      <c r="N14" s="54">
        <f>IF(J14,$M14/$J14,0)</f>
        <v>0.166666666666667</v>
      </c>
      <c r="O14" t="s" s="56">
        <f>IF(ISERROR(VLOOKUP(A14,'365'!A$1:A$900,1,FALSE)),"x",VLOOKUP(A14,'365'!A$1:A$900,"x",FALSE))</f>
        <v>36</v>
      </c>
      <c r="P14" s="57">
        <f>IF(ISERROR(VLOOKUP(A14,'1728'!A$1:A$900,1,FALSE)),"x",VLOOKUP(A14,'1728'!A$1:A$900,"x",FALSE))</f>
      </c>
      <c r="Q14" s="58">
        <f>IF(ISERROR(VLOOKUP(A14,'SP7'!A$1:A$897,1,FALSE)),"x",VLOOKUP(A14,'SP7'!A$1:A$897,"x",FALSE))</f>
      </c>
      <c r="R14" t="s" s="59">
        <v>39</v>
      </c>
      <c r="S14" t="s" s="59">
        <v>39</v>
      </c>
      <c r="T14" t="s" s="59">
        <v>39</v>
      </c>
      <c r="U14" t="s" s="59">
        <v>38</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8616</v>
      </c>
      <c r="B15" t="s" s="50">
        <f>VLOOKUP(A15,'Membership-Insurance Progress R'!B$8:C$719,2,FALSE)</f>
        <v>120</v>
      </c>
      <c r="C15" t="s" s="51">
        <f>VLOOKUP(A15,'Membership-Insurance Progress R'!B$8:D$601,3,FALSE)</f>
        <v>122</v>
      </c>
      <c r="D15" s="52">
        <f>VLOOKUP(A15,'Membership-Insurance Progress R'!B$8:U$601,4,FALSE)</f>
        <v>79</v>
      </c>
      <c r="E15" s="53">
        <f>VLOOKUP(A15,'Membership-Insurance Progress R'!B$8:U$601,5,FALSE)</f>
        <v>5</v>
      </c>
      <c r="F15" s="53">
        <f>VLOOKUP($A15,'Membership-Insurance Progress R'!$B$8:$U$601,9,FALSE)</f>
        <v>7</v>
      </c>
      <c r="G15" s="53">
        <f>VLOOKUP($A15,'Membership-Insurance Progress R'!$B$8:$U$601,10,FALSE)</f>
        <v>0</v>
      </c>
      <c r="H15" s="53">
        <f>VLOOKUP($A15,'Membership-Insurance Progress R'!$B$8:$U$601,11,FALSE)</f>
        <v>7</v>
      </c>
      <c r="I15" s="54">
        <f>IF(E15,$H15/$E15,0)</f>
        <v>1.4</v>
      </c>
      <c r="J15" s="55">
        <f>VLOOKUP(A15,'Membership-Insurance Progress R'!B$8:U$601,13,FALSE)</f>
        <v>3</v>
      </c>
      <c r="K15" s="55">
        <f>VLOOKUP($A15,'Membership-Insurance Progress R'!$B$8:$U$601,17,FALSE)</f>
        <v>0</v>
      </c>
      <c r="L15" s="55">
        <f>VLOOKUP($A15,'Membership-Insurance Progress R'!$B$8:$U$601,18,FALSE)</f>
        <v>1</v>
      </c>
      <c r="M15" s="55">
        <f>VLOOKUP($A15,'Membership-Insurance Progress R'!$B$8:$U$601,19,FALSE)</f>
        <v>-1</v>
      </c>
      <c r="N15" s="54">
        <f>IF(J15,$M15/$J15,0)</f>
        <v>-0.333333333333333</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37</v>
      </c>
      <c r="U15" t="s" s="59">
        <v>39</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49">
        <v>8779</v>
      </c>
      <c r="B16" t="s" s="50">
        <f>VLOOKUP(A16,'Membership-Insurance Progress R'!B$8:C$719,2,FALSE)</f>
        <v>120</v>
      </c>
      <c r="C16" t="s" s="51">
        <f>VLOOKUP(A16,'Membership-Insurance Progress R'!B$8:D$601,3,FALSE)</f>
        <v>123</v>
      </c>
      <c r="D16" s="52">
        <f>VLOOKUP(A16,'Membership-Insurance Progress R'!B$8:U$601,4,FALSE)</f>
        <v>192</v>
      </c>
      <c r="E16" s="53">
        <f>VLOOKUP(A16,'Membership-Insurance Progress R'!B$8:U$601,5,FALSE)</f>
        <v>13</v>
      </c>
      <c r="F16" s="53">
        <f>VLOOKUP($A16,'Membership-Insurance Progress R'!$B$8:$U$601,9,FALSE)</f>
        <v>1</v>
      </c>
      <c r="G16" s="53">
        <f>VLOOKUP($A16,'Membership-Insurance Progress R'!$B$8:$U$601,10,FALSE)</f>
        <v>0</v>
      </c>
      <c r="H16" s="53">
        <f>VLOOKUP($A16,'Membership-Insurance Progress R'!$B$8:$U$601,11,FALSE)</f>
        <v>1</v>
      </c>
      <c r="I16" s="54">
        <f>IF(E16,$H16/$E16,0)</f>
        <v>0.0769230769230769</v>
      </c>
      <c r="J16" s="55">
        <f>VLOOKUP(A16,'Membership-Insurance Progress R'!B$8:U$601,13,FALSE)</f>
        <v>5</v>
      </c>
      <c r="K16" s="55">
        <f>VLOOKUP($A16,'Membership-Insurance Progress R'!$B$8:$U$601,17,FALSE)</f>
        <v>0</v>
      </c>
      <c r="L16" s="55">
        <f>VLOOKUP($A16,'Membership-Insurance Progress R'!$B$8:$U$601,18,FALSE)</f>
        <v>0</v>
      </c>
      <c r="M16" s="55">
        <f>VLOOKUP($A16,'Membership-Insurance Progress R'!$B$8:$U$601,19,FALSE)</f>
        <v>0</v>
      </c>
      <c r="N16" s="54">
        <f>IF(J16,$M16/$J16,0)</f>
        <v>0</v>
      </c>
      <c r="O16" t="s" s="56">
        <f>IF(ISERROR(VLOOKUP(A16,'365'!A$1:A$900,1,FALSE)),"x",VLOOKUP(A16,'365'!A$1:A$900,"x",FALSE))</f>
        <v>36</v>
      </c>
      <c r="P16" s="57">
        <f>IF(ISERROR(VLOOKUP(A16,'1728'!A$1:A$900,1,FALSE)),"x",VLOOKUP(A16,'1728'!A$1:A$900,"x",FALSE))</f>
      </c>
      <c r="Q16" s="58">
        <f>IF(ISERROR(VLOOKUP(A16,'SP7'!A$1:A$897,1,FALSE)),"x",VLOOKUP(A16,'SP7'!A$1:A$897,"x",FALSE))</f>
      </c>
      <c r="R16" t="s" s="59">
        <v>39</v>
      </c>
      <c r="S16" t="s" s="59">
        <v>39</v>
      </c>
      <c r="T16" t="s" s="59">
        <v>39</v>
      </c>
      <c r="U16" t="s" s="59">
        <v>39</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8932</v>
      </c>
      <c r="B17" t="s" s="50">
        <f>VLOOKUP(A17,'Membership-Insurance Progress R'!B$8:C$719,2,FALSE)</f>
        <v>120</v>
      </c>
      <c r="C17" t="s" s="51">
        <f>VLOOKUP(A17,'Membership-Insurance Progress R'!B$8:D$601,3,FALSE)</f>
        <v>124</v>
      </c>
      <c r="D17" s="52">
        <f>VLOOKUP(A17,'Membership-Insurance Progress R'!B$8:U$601,4,FALSE)</f>
        <v>108</v>
      </c>
      <c r="E17" s="53">
        <f>VLOOKUP(A17,'Membership-Insurance Progress R'!B$8:U$601,5,FALSE)</f>
        <v>7</v>
      </c>
      <c r="F17" s="53">
        <f>VLOOKUP($A17,'Membership-Insurance Progress R'!$B$8:$U$601,9,FALSE)</f>
        <v>0</v>
      </c>
      <c r="G17" s="53">
        <f>VLOOKUP($A17,'Membership-Insurance Progress R'!$B$8:$U$601,10,FALSE)</f>
        <v>0</v>
      </c>
      <c r="H17" s="53">
        <f>VLOOKUP($A17,'Membership-Insurance Progress R'!$B$8:$U$601,11,FALSE)</f>
        <v>0</v>
      </c>
      <c r="I17" s="54">
        <f>IF(E17,$H17/$E17,0)</f>
        <v>0</v>
      </c>
      <c r="J17" s="55">
        <f>VLOOKUP(A17,'Membership-Insurance Progress R'!B$8:U$601,13,FALSE)</f>
        <v>3</v>
      </c>
      <c r="K17" s="55">
        <f>VLOOKUP($A17,'Membership-Insurance Progress R'!$B$8:$U$601,17,FALSE)</f>
        <v>0</v>
      </c>
      <c r="L17" s="55">
        <f>VLOOKUP($A17,'Membership-Insurance Progress R'!$B$8:$U$601,18,FALSE)</f>
        <v>0</v>
      </c>
      <c r="M17" s="55">
        <f>VLOOKUP($A17,'Membership-Insurance Progress R'!$B$8:$U$601,19,FALSE)</f>
        <v>0</v>
      </c>
      <c r="N17" s="54">
        <f>IF(J17,$M17/$J17,0)</f>
        <v>0</v>
      </c>
      <c r="O17" t="s" s="56">
        <f>IF(ISERROR(VLOOKUP(A17,'365'!A$1:A$900,1,FALSE)),"x",VLOOKUP(A17,'365'!A$1:A$900,"x",FALSE))</f>
        <v>36</v>
      </c>
      <c r="P17" s="57">
        <f>IF(ISERROR(VLOOKUP(A17,'1728'!A$1:A$900,1,FALSE)),"x",VLOOKUP(A17,'1728'!A$1:A$900,"x",FALSE))</f>
      </c>
      <c r="Q17" s="58">
        <f>IF(ISERROR(VLOOKUP(A17,'SP7'!A$1:A$897,1,FALSE)),"x",VLOOKUP(A17,'SP7'!A$1:A$897,"x",FALSE))</f>
      </c>
      <c r="R17" t="s" s="59">
        <v>37</v>
      </c>
      <c r="S17" t="s" s="59">
        <v>39</v>
      </c>
      <c r="T17" t="s" s="59">
        <v>38</v>
      </c>
      <c r="U17" t="s" s="59">
        <v>39</v>
      </c>
      <c r="V17" s="60"/>
      <c r="W17" t="s" s="56">
        <f>IF(ISERROR(VLOOKUP(A17,'185'!A$1:A$900,1,FALSE)),"x",VLOOKUP(A17,'185'!A$1:A$900,"x",FALSE))</f>
        <v>36</v>
      </c>
      <c r="X17" t="s" s="56">
        <f>IF(ISERROR(VLOOKUP(A17,'1295-1'!A$1:A$900,1,FALSE)),"x",VLOOKUP(A17,'1295-1'!A$1:A$900,"x",FALSE))</f>
        <v>36</v>
      </c>
      <c r="Y17" s="48"/>
      <c r="Z17" s="33"/>
      <c r="AA17" s="33"/>
      <c r="AB17" s="33"/>
      <c r="AC17" s="33"/>
      <c r="AD17" s="33"/>
      <c r="AE17" s="33"/>
      <c r="AF17" s="33"/>
      <c r="AG17" s="33"/>
      <c r="AH17" s="33"/>
      <c r="AI17" s="33"/>
      <c r="AJ17" s="34"/>
    </row>
    <row r="18" ht="17.25" customHeight="1">
      <c r="A18" s="49">
        <v>1114</v>
      </c>
      <c r="B18" t="s" s="50">
        <f>VLOOKUP(A18,'Membership-Insurance Progress R'!B$8:C$719,2,FALSE)</f>
        <v>125</v>
      </c>
      <c r="C18" t="s" s="51">
        <f>VLOOKUP(A18,'Membership-Insurance Progress R'!B$8:D$601,3,FALSE)</f>
        <v>126</v>
      </c>
      <c r="D18" s="52">
        <f>VLOOKUP(A18,'Membership-Insurance Progress R'!B$8:U$601,4,FALSE)</f>
        <v>298</v>
      </c>
      <c r="E18" s="53">
        <f>VLOOKUP(A18,'Membership-Insurance Progress R'!B$8:U$601,5,FALSE)</f>
        <v>19</v>
      </c>
      <c r="F18" s="53">
        <f>VLOOKUP($A18,'Membership-Insurance Progress R'!$B$8:$U$601,9,FALSE)</f>
        <v>0</v>
      </c>
      <c r="G18" s="53">
        <f>VLOOKUP($A18,'Membership-Insurance Progress R'!$B$8:$U$601,10,FALSE)</f>
        <v>0</v>
      </c>
      <c r="H18" s="53">
        <f>VLOOKUP($A18,'Membership-Insurance Progress R'!$B$8:$U$601,11,FALSE)</f>
        <v>0</v>
      </c>
      <c r="I18" s="54">
        <f>IF(E18,$H18/$E18,0)</f>
        <v>0</v>
      </c>
      <c r="J18" s="55">
        <f>VLOOKUP(A18,'Membership-Insurance Progress R'!B$8:U$601,13,FALSE)</f>
        <v>7</v>
      </c>
      <c r="K18" s="55">
        <f>VLOOKUP($A18,'Membership-Insurance Progress R'!$B$8:$U$601,17,FALSE)</f>
        <v>0</v>
      </c>
      <c r="L18" s="55">
        <f>VLOOKUP($A18,'Membership-Insurance Progress R'!$B$8:$U$601,18,FALSE)</f>
        <v>0</v>
      </c>
      <c r="M18" s="55">
        <f>VLOOKUP($A18,'Membership-Insurance Progress R'!$B$8:$U$601,19,FALSE)</f>
        <v>0</v>
      </c>
      <c r="N18" s="54">
        <f>IF(J18,$M18/$J18,0)</f>
        <v>0</v>
      </c>
      <c r="O18" t="s" s="56">
        <f>IF(ISERROR(VLOOKUP(A18,'365'!A$1:A$900,1,FALSE)),"x",VLOOKUP(A18,'365'!A$1:A$900,"x",FALSE))</f>
        <v>36</v>
      </c>
      <c r="P18" s="57">
        <f>IF(ISERROR(VLOOKUP(A18,'1728'!A$1:A$900,1,FALSE)),"x",VLOOKUP(A18,'1728'!A$1:A$900,"x",FALSE))</f>
      </c>
      <c r="Q18" s="58">
        <f>IF(ISERROR(VLOOKUP(A18,'SP7'!A$1:A$897,1,FALSE)),"x",VLOOKUP(A18,'SP7'!A$1:A$897,"x",FALSE))</f>
      </c>
      <c r="R18" t="s" s="59">
        <v>39</v>
      </c>
      <c r="S18" t="s" s="59">
        <v>39</v>
      </c>
      <c r="T18" t="s" s="59">
        <v>39</v>
      </c>
      <c r="U18" t="s" s="59">
        <v>39</v>
      </c>
      <c r="V18" s="60"/>
      <c r="W18" t="s" s="56">
        <f>IF(ISERROR(VLOOKUP(A18,'185'!A$1:A$900,1,FALSE)),"x",VLOOKUP(A18,'185'!A$1:A$900,"x",FALSE))</f>
        <v>36</v>
      </c>
      <c r="X18" t="s" s="56">
        <f>IF(ISERROR(VLOOKUP(A18,'1295-1'!A$1:A$900,1,FALSE)),"x",VLOOKUP(A18,'1295-1'!A$1:A$900,"x",FALSE))</f>
        <v>36</v>
      </c>
      <c r="Y18" s="48"/>
      <c r="Z18" s="33"/>
      <c r="AA18" s="33"/>
      <c r="AB18" s="33"/>
      <c r="AC18" s="33"/>
      <c r="AD18" s="33"/>
      <c r="AE18" s="33"/>
      <c r="AF18" s="33"/>
      <c r="AG18" s="33"/>
      <c r="AH18" s="33"/>
      <c r="AI18" s="33"/>
      <c r="AJ18" s="34"/>
    </row>
    <row r="19" ht="17.25" customHeight="1">
      <c r="A19" s="49">
        <v>8743</v>
      </c>
      <c r="B19" t="s" s="50">
        <f>VLOOKUP(A19,'Membership-Insurance Progress R'!B$8:C$719,2,FALSE)</f>
        <v>125</v>
      </c>
      <c r="C19" t="s" s="51">
        <f>VLOOKUP(A19,'Membership-Insurance Progress R'!B$8:D$601,3,FALSE)</f>
        <v>127</v>
      </c>
      <c r="D19" s="52">
        <f>VLOOKUP(A19,'Membership-Insurance Progress R'!B$8:U$601,4,FALSE)</f>
        <v>126</v>
      </c>
      <c r="E19" s="53">
        <f>VLOOKUP(A19,'Membership-Insurance Progress R'!B$8:U$601,5,FALSE)</f>
        <v>9</v>
      </c>
      <c r="F19" s="53">
        <f>VLOOKUP($A19,'Membership-Insurance Progress R'!$B$8:$U$601,9,FALSE)</f>
        <v>1</v>
      </c>
      <c r="G19" s="53">
        <f>VLOOKUP($A19,'Membership-Insurance Progress R'!$B$8:$U$601,10,FALSE)</f>
        <v>0</v>
      </c>
      <c r="H19" s="53">
        <f>VLOOKUP($A19,'Membership-Insurance Progress R'!$B$8:$U$601,11,FALSE)</f>
        <v>1</v>
      </c>
      <c r="I19" s="54">
        <f>IF(E19,$H19/$E19,0)</f>
        <v>0.111111111111111</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t="s" s="56">
        <f>IF(ISERROR(VLOOKUP(A19,'365'!A$1:A$900,1,FALSE)),"x",VLOOKUP(A19,'365'!A$1:A$900,"x",FALSE))</f>
        <v>36</v>
      </c>
      <c r="P19" s="57">
        <f>IF(ISERROR(VLOOKUP(A19,'1728'!A$1:A$900,1,FALSE)),"x",VLOOKUP(A19,'1728'!A$1:A$900,"x",FALSE))</f>
      </c>
      <c r="Q19" s="58">
        <f>IF(ISERROR(VLOOKUP(A19,'SP7'!A$1:A$897,1,FALSE)),"x",VLOOKUP(A19,'SP7'!A$1:A$897,"x",FALSE))</f>
      </c>
      <c r="R19" t="s" s="59">
        <v>39</v>
      </c>
      <c r="S19" t="s" s="59">
        <v>39</v>
      </c>
      <c r="T19" t="s" s="59">
        <v>39</v>
      </c>
      <c r="U19" t="s" s="59">
        <v>39</v>
      </c>
      <c r="V19" s="60"/>
      <c r="W19" t="s" s="56">
        <f>IF(ISERROR(VLOOKUP(A19,'185'!A$1:A$900,1,FALSE)),"x",VLOOKUP(A19,'185'!A$1:A$900,"x",FALSE))</f>
        <v>36</v>
      </c>
      <c r="X19" t="s" s="56">
        <f>IF(ISERROR(VLOOKUP(A19,'1295-1'!A$1:A$900,1,FALSE)),"x",VLOOKUP(A19,'1295-1'!A$1:A$900,"x",FALSE))</f>
        <v>36</v>
      </c>
      <c r="Y19" s="48"/>
      <c r="Z19" s="33"/>
      <c r="AA19" s="33"/>
      <c r="AB19" s="33"/>
      <c r="AC19" s="33"/>
      <c r="AD19" s="33"/>
      <c r="AE19" s="33"/>
      <c r="AF19" s="33"/>
      <c r="AG19" s="33"/>
      <c r="AH19" s="33"/>
      <c r="AI19" s="33"/>
      <c r="AJ19" s="34"/>
    </row>
    <row r="20" ht="17.25" customHeight="1">
      <c r="A20" s="49">
        <v>8971</v>
      </c>
      <c r="B20" t="s" s="50">
        <f>VLOOKUP(A20,'Membership-Insurance Progress R'!B$8:C$719,2,FALSE)</f>
        <v>125</v>
      </c>
      <c r="C20" t="s" s="51">
        <f>VLOOKUP(A20,'Membership-Insurance Progress R'!B$8:D$601,3,FALSE)</f>
        <v>126</v>
      </c>
      <c r="D20" s="52">
        <f>VLOOKUP(A20,'Membership-Insurance Progress R'!B$8:U$601,4,FALSE)</f>
        <v>0</v>
      </c>
      <c r="E20" s="53">
        <f>VLOOKUP(A20,'Membership-Insurance Progress R'!B$8:U$601,5,FALSE)</f>
        <v>24</v>
      </c>
      <c r="F20" s="53">
        <f>VLOOKUP($A20,'Membership-Insurance Progress R'!$B$8:$U$601,9,FALSE)</f>
        <v>0</v>
      </c>
      <c r="G20" s="53">
        <f>VLOOKUP($A20,'Membership-Insurance Progress R'!$B$8:$U$601,10,FALSE)</f>
        <v>0</v>
      </c>
      <c r="H20" s="53">
        <f>VLOOKUP($A20,'Membership-Insurance Progress R'!$B$8:$U$601,11,FALSE)</f>
        <v>0</v>
      </c>
      <c r="I20" s="54">
        <f>IF(E20,$H20/$E20,0)</f>
        <v>0</v>
      </c>
      <c r="J20" s="55">
        <f>VLOOKUP(A20,'Membership-Insurance Progress R'!B$8:U$601,13,FALSE)</f>
        <v>3</v>
      </c>
      <c r="K20" s="55">
        <f>VLOOKUP($A20,'Membership-Insurance Progress R'!$B$8:$U$601,17,FALSE)</f>
        <v>0</v>
      </c>
      <c r="L20" s="55">
        <f>VLOOKUP($A20,'Membership-Insurance Progress R'!$B$8:$U$601,18,FALSE)</f>
        <v>0</v>
      </c>
      <c r="M20" s="55">
        <f>VLOOKUP($A20,'Membership-Insurance Progress R'!$B$8:$U$601,19,FALSE)</f>
        <v>0</v>
      </c>
      <c r="N20" s="54">
        <f>IF(J20,$M20/$J20,0)</f>
        <v>0</v>
      </c>
      <c r="O20" s="57">
        <f>IF(ISERROR(VLOOKUP(A20,'365'!A$1:A$900,1,FALSE)),"x",VLOOKUP(A20,'365'!A$1:A$900,"x",FALSE))</f>
      </c>
      <c r="P20" s="57">
        <f>IF(ISERROR(VLOOKUP(A20,'1728'!A$1:A$900,1,FALSE)),"x",VLOOKUP(A20,'1728'!A$1:A$900,"x",FALSE))</f>
      </c>
      <c r="Q20" s="58">
        <f>IF(ISERROR(VLOOKUP(A20,'SP7'!A$1:A$897,1,FALSE)),"x",VLOOKUP(A20,'SP7'!A$1:A$897,"x",FALSE))</f>
      </c>
      <c r="R20" t="s" s="59">
        <v>38</v>
      </c>
      <c r="S20" t="s" s="59">
        <v>38</v>
      </c>
      <c r="T20" t="s" s="59">
        <v>38</v>
      </c>
      <c r="U20" t="s" s="59">
        <v>38</v>
      </c>
      <c r="V20" s="60"/>
      <c r="W20" s="57">
        <f>IF(ISERROR(VLOOKUP(A20,'185'!A$1:A$900,1,FALSE)),"x",VLOOKUP(A20,'185'!A$1:A$900,"x",FALSE))</f>
      </c>
      <c r="X20" s="57">
        <f>IF(ISERROR(VLOOKUP(A20,'1295-1'!A$1:A$900,1,FALSE)),"x",VLOOKUP(A20,'1295-1'!A$1:A$900,"x",FALSE))</f>
      </c>
      <c r="Y20" s="48"/>
      <c r="Z20" s="33"/>
      <c r="AA20" s="33"/>
      <c r="AB20" s="33"/>
      <c r="AC20" s="33"/>
      <c r="AD20" s="33"/>
      <c r="AE20" s="33"/>
      <c r="AF20" s="33"/>
      <c r="AG20" s="33"/>
      <c r="AH20" s="33"/>
      <c r="AI20" s="33"/>
      <c r="AJ20" s="34"/>
    </row>
    <row r="21" ht="17.25" customHeight="1">
      <c r="A21" s="49">
        <v>10800</v>
      </c>
      <c r="B21" t="s" s="50">
        <f>VLOOKUP(A21,'Membership-Insurance Progress R'!B$8:C$719,2,FALSE)</f>
        <v>125</v>
      </c>
      <c r="C21" t="s" s="51">
        <f>VLOOKUP(A21,'Membership-Insurance Progress R'!B$8:D$601,3,FALSE)</f>
        <v>128</v>
      </c>
      <c r="D21" s="52">
        <f>VLOOKUP(A21,'Membership-Insurance Progress R'!B$8:U$601,4,FALSE)</f>
        <v>99</v>
      </c>
      <c r="E21" s="53">
        <f>VLOOKUP(A21,'Membership-Insurance Progress R'!B$8:U$601,5,FALSE)</f>
        <v>7</v>
      </c>
      <c r="F21" s="53">
        <f>VLOOKUP($A21,'Membership-Insurance Progress R'!$B$8:$U$601,9,FALSE)</f>
        <v>2</v>
      </c>
      <c r="G21" s="53">
        <f>VLOOKUP($A21,'Membership-Insurance Progress R'!$B$8:$U$601,10,FALSE)</f>
        <v>1</v>
      </c>
      <c r="H21" s="53">
        <f>VLOOKUP($A21,'Membership-Insurance Progress R'!$B$8:$U$601,11,FALSE)</f>
        <v>1</v>
      </c>
      <c r="I21" s="54">
        <f>IF(E21,$H21/$E21,0)</f>
        <v>0.142857142857143</v>
      </c>
      <c r="J21" s="55">
        <f>VLOOKUP(A21,'Membership-Insurance Progress R'!B$8:U$601,13,FALSE)</f>
        <v>3</v>
      </c>
      <c r="K21" s="55">
        <f>VLOOKUP($A21,'Membership-Insurance Progress R'!$B$8:$U$601,17,FALSE)</f>
        <v>0</v>
      </c>
      <c r="L21" s="55">
        <f>VLOOKUP($A21,'Membership-Insurance Progress R'!$B$8:$U$601,18,FALSE)</f>
        <v>2</v>
      </c>
      <c r="M21" s="55">
        <f>VLOOKUP($A21,'Membership-Insurance Progress R'!$B$8:$U$601,19,FALSE)</f>
        <v>-2</v>
      </c>
      <c r="N21" s="54">
        <f>IF(J21,$M21/$J21,0)</f>
        <v>-0.666666666666667</v>
      </c>
      <c r="O21" t="s" s="56">
        <f>IF(ISERROR(VLOOKUP(A21,'365'!A$1:A$900,1,FALSE)),"x",VLOOKUP(A21,'365'!A$1:A$900,"x",FALSE))</f>
        <v>36</v>
      </c>
      <c r="P21" s="57">
        <f>IF(ISERROR(VLOOKUP(A21,'1728'!A$1:A$900,1,FALSE)),"x",VLOOKUP(A21,'1728'!A$1:A$900,"x",FALSE))</f>
      </c>
      <c r="Q21" s="58">
        <f>IF(ISERROR(VLOOKUP(A21,'SP7'!A$1:A$897,1,FALSE)),"x",VLOOKUP(A21,'SP7'!A$1:A$897,"x",FALSE))</f>
      </c>
      <c r="R21" t="s" s="59">
        <v>39</v>
      </c>
      <c r="S21" t="s" s="59">
        <v>38</v>
      </c>
      <c r="T21" t="s" s="59">
        <v>38</v>
      </c>
      <c r="U21" t="s" s="59">
        <v>39</v>
      </c>
      <c r="V21" s="60"/>
      <c r="W21" t="s" s="56">
        <f>IF(ISERROR(VLOOKUP(A21,'185'!A$1:A$900,1,FALSE)),"x",VLOOKUP(A21,'185'!A$1:A$900,"x",FALSE))</f>
        <v>36</v>
      </c>
      <c r="X21" t="s" s="56">
        <f>IF(ISERROR(VLOOKUP(A21,'1295-1'!A$1:A$900,1,FALSE)),"x",VLOOKUP(A21,'1295-1'!A$1:A$900,"x",FALSE))</f>
        <v>36</v>
      </c>
      <c r="Y21" s="48"/>
      <c r="Z21" s="33"/>
      <c r="AA21" s="33"/>
      <c r="AB21" s="33"/>
      <c r="AC21" s="33"/>
      <c r="AD21" s="33"/>
      <c r="AE21" s="33"/>
      <c r="AF21" s="33"/>
      <c r="AG21" s="33"/>
      <c r="AH21" s="33"/>
      <c r="AI21" s="33"/>
      <c r="AJ21" s="34"/>
    </row>
    <row r="22" ht="17.25" customHeight="1">
      <c r="A22" s="49">
        <v>13397</v>
      </c>
      <c r="B22" t="s" s="50">
        <f>VLOOKUP(A22,'Membership-Insurance Progress R'!B$8:C$719,2,FALSE)</f>
        <v>125</v>
      </c>
      <c r="C22" t="s" s="51">
        <f>VLOOKUP(A22,'Membership-Insurance Progress R'!B$8:D$601,3,FALSE)</f>
        <v>126</v>
      </c>
      <c r="D22" s="52">
        <f>VLOOKUP(A22,'Membership-Insurance Progress R'!B$8:U$601,4,FALSE)</f>
        <v>120</v>
      </c>
      <c r="E22" s="53">
        <f>VLOOKUP(A22,'Membership-Insurance Progress R'!B$8:U$601,5,FALSE)</f>
        <v>8</v>
      </c>
      <c r="F22" s="53">
        <f>VLOOKUP($A22,'Membership-Insurance Progress R'!$B$8:$U$601,9,FALSE)</f>
        <v>3</v>
      </c>
      <c r="G22" s="53">
        <f>VLOOKUP($A22,'Membership-Insurance Progress R'!$B$8:$U$601,10,FALSE)</f>
        <v>0</v>
      </c>
      <c r="H22" s="53">
        <f>VLOOKUP($A22,'Membership-Insurance Progress R'!$B$8:$U$601,11,FALSE)</f>
        <v>3</v>
      </c>
      <c r="I22" s="54">
        <f>IF(E22,$H22/$E22,0)</f>
        <v>0.375</v>
      </c>
      <c r="J22" s="55">
        <f>VLOOKUP(A22,'Membership-Insurance Progress R'!B$8:U$601,13,FALSE)</f>
        <v>3</v>
      </c>
      <c r="K22" s="55">
        <f>VLOOKUP($A22,'Membership-Insurance Progress R'!$B$8:$U$601,17,FALSE)</f>
        <v>0</v>
      </c>
      <c r="L22" s="55">
        <f>VLOOKUP($A22,'Membership-Insurance Progress R'!$B$8:$U$601,18,FALSE)</f>
        <v>0</v>
      </c>
      <c r="M22" s="55">
        <f>VLOOKUP($A22,'Membership-Insurance Progress R'!$B$8:$U$601,19,FALSE)</f>
        <v>0</v>
      </c>
      <c r="N22" s="54">
        <f>IF(J22,$M22/$J22,0)</f>
        <v>0</v>
      </c>
      <c r="O22" t="s" s="56">
        <f>IF(ISERROR(VLOOKUP(A22,'365'!A$1:A$900,1,FALSE)),"x",VLOOKUP(A22,'365'!A$1:A$900,"x",FALSE))</f>
        <v>36</v>
      </c>
      <c r="P22" s="57">
        <f>IF(ISERROR(VLOOKUP(A22,'1728'!A$1:A$900,1,FALSE)),"x",VLOOKUP(A22,'1728'!A$1:A$900,"x",FALSE))</f>
      </c>
      <c r="Q22" s="58">
        <f>IF(ISERROR(VLOOKUP(A22,'SP7'!A$1:A$897,1,FALSE)),"x",VLOOKUP(A22,'SP7'!A$1:A$897,"x",FALSE))</f>
      </c>
      <c r="R22" t="s" s="59">
        <v>39</v>
      </c>
      <c r="S22" t="s" s="59">
        <v>38</v>
      </c>
      <c r="T22" t="s" s="59">
        <v>39</v>
      </c>
      <c r="U22" t="s" s="59">
        <v>39</v>
      </c>
      <c r="V22" s="60"/>
      <c r="W22" t="s" s="56">
        <f>IF(ISERROR(VLOOKUP(A22,'185'!A$1:A$900,1,FALSE)),"x",VLOOKUP(A22,'185'!A$1:A$900,"x",FALSE))</f>
        <v>36</v>
      </c>
      <c r="X22" t="s" s="56">
        <f>IF(ISERROR(VLOOKUP(A22,'1295-1'!A$1:A$900,1,FALSE)),"x",VLOOKUP(A22,'1295-1'!A$1:A$900,"x",FALSE))</f>
        <v>36</v>
      </c>
      <c r="Y22" s="48"/>
      <c r="Z22" s="33"/>
      <c r="AA22" s="33"/>
      <c r="AB22" s="33"/>
      <c r="AC22" s="33"/>
      <c r="AD22" s="33"/>
      <c r="AE22" s="33"/>
      <c r="AF22" s="33"/>
      <c r="AG22" s="33"/>
      <c r="AH22" s="33"/>
      <c r="AI22" s="33"/>
      <c r="AJ22" s="34"/>
    </row>
    <row r="23" ht="17.25" customHeight="1">
      <c r="A23" s="62">
        <v>13411</v>
      </c>
      <c r="B23" t="s" s="50">
        <f>VLOOKUP(A23,'Membership-Insurance Progress R'!B$8:C$719,2,FALSE)</f>
        <v>125</v>
      </c>
      <c r="C23" t="s" s="51">
        <f>VLOOKUP(A23,'Membership-Insurance Progress R'!B$8:D$601,3,FALSE)</f>
        <v>126</v>
      </c>
      <c r="D23" s="52">
        <f>VLOOKUP(A23,'Membership-Insurance Progress R'!B$8:U$601,4,FALSE)</f>
        <v>35</v>
      </c>
      <c r="E23" s="53">
        <f>VLOOKUP(A23,'Membership-Insurance Progress R'!B$8:U$601,5,FALSE)</f>
        <v>4</v>
      </c>
      <c r="F23" s="53">
        <f>VLOOKUP($A23,'Membership-Insurance Progress R'!$B$8:$U$601,9,FALSE)</f>
        <v>0</v>
      </c>
      <c r="G23" s="53">
        <f>VLOOKUP($A23,'Membership-Insurance Progress R'!$B$8:$U$601,10,FALSE)</f>
        <v>0</v>
      </c>
      <c r="H23" s="53">
        <f>VLOOKUP($A23,'Membership-Insurance Progress R'!$B$8:$U$601,11,FALSE)</f>
        <v>0</v>
      </c>
      <c r="I23" s="54">
        <f>IF(E23,$H23/$E23,0)</f>
        <v>0</v>
      </c>
      <c r="J23" s="55">
        <f>VLOOKUP(A23,'Membership-Insurance Progress R'!B$8:U$601,13,FALSE)</f>
        <v>3</v>
      </c>
      <c r="K23" s="55">
        <f>VLOOKUP($A23,'Membership-Insurance Progress R'!$B$8:$U$601,17,FALSE)</f>
        <v>0</v>
      </c>
      <c r="L23" s="55">
        <f>VLOOKUP($A23,'Membership-Insurance Progress R'!$B$8:$U$601,18,FALSE)</f>
        <v>0</v>
      </c>
      <c r="M23" s="55">
        <f>VLOOKUP($A23,'Membership-Insurance Progress R'!$B$8:$U$601,19,FALSE)</f>
        <v>0</v>
      </c>
      <c r="N23" s="54">
        <f>IF(J23,$M23/$J23,0)</f>
        <v>0</v>
      </c>
      <c r="O23" s="57">
        <f>IF(ISERROR(VLOOKUP(A23,'365'!A$1:A$900,1,FALSE)),"x",VLOOKUP(A23,'365'!A$1:A$900,"x",FALSE))</f>
      </c>
      <c r="P23" s="57">
        <f>IF(ISERROR(VLOOKUP(A23,'1728'!A$1:A$900,1,FALSE)),"x",VLOOKUP(A23,'1728'!A$1:A$900,"x",FALSE))</f>
      </c>
      <c r="Q23" s="58">
        <f>IF(ISERROR(VLOOKUP(A23,'SP7'!A$1:A$897,1,FALSE)),"x",VLOOKUP(A23,'SP7'!A$1:A$897,"x",FALSE))</f>
      </c>
      <c r="R23" t="s" s="59">
        <v>38</v>
      </c>
      <c r="S23" t="s" s="59">
        <v>38</v>
      </c>
      <c r="T23" t="s" s="59">
        <v>38</v>
      </c>
      <c r="U23" t="s" s="59">
        <v>38</v>
      </c>
      <c r="V23" s="60"/>
      <c r="W23" s="57">
        <f>IF(ISERROR(VLOOKUP(A23,'185'!A$1:A$900,1,FALSE)),"x",VLOOKUP(A23,'185'!A$1:A$900,"x",FALSE))</f>
      </c>
      <c r="X23" s="57">
        <f>IF(ISERROR(VLOOKUP(A23,'1295-1'!A$1:A$900,1,FALSE)),"x",VLOOKUP(A23,'1295-1'!A$1:A$900,"x",FALSE))</f>
      </c>
      <c r="Y23" s="48"/>
      <c r="Z23" s="33"/>
      <c r="AA23" s="33"/>
      <c r="AB23" s="33"/>
      <c r="AC23" s="33"/>
      <c r="AD23" s="33"/>
      <c r="AE23" s="33"/>
      <c r="AF23" s="33"/>
      <c r="AG23" s="33"/>
      <c r="AH23" s="33"/>
      <c r="AI23" s="33"/>
      <c r="AJ23" s="34"/>
    </row>
    <row r="24" ht="17.25" customHeight="1">
      <c r="A24" s="49">
        <v>6170</v>
      </c>
      <c r="B24" t="s" s="50">
        <f>VLOOKUP(A24,'Membership-Insurance Progress R'!B$8:C$719,2,FALSE)</f>
        <v>129</v>
      </c>
      <c r="C24" t="s" s="51">
        <f>VLOOKUP(A24,'Membership-Insurance Progress R'!B$8:D$601,3,FALSE)</f>
        <v>118</v>
      </c>
      <c r="D24" s="52">
        <f>VLOOKUP(A24,'Membership-Insurance Progress R'!B$8:U$601,4,FALSE)</f>
        <v>113</v>
      </c>
      <c r="E24" s="53">
        <f>VLOOKUP(A24,'Membership-Insurance Progress R'!B$8:U$601,5,FALSE)</f>
        <v>6</v>
      </c>
      <c r="F24" s="53">
        <f>VLOOKUP($A24,'Membership-Insurance Progress R'!$B$8:$U$601,9,FALSE)</f>
        <v>2</v>
      </c>
      <c r="G24" s="53">
        <f>VLOOKUP($A24,'Membership-Insurance Progress R'!$B$8:$U$601,10,FALSE)</f>
        <v>0</v>
      </c>
      <c r="H24" s="53">
        <f>VLOOKUP($A24,'Membership-Insurance Progress R'!$B$8:$U$601,11,FALSE)</f>
        <v>2</v>
      </c>
      <c r="I24" s="54">
        <f>IF(E24,$H24/$E24,0)</f>
        <v>0.333333333333333</v>
      </c>
      <c r="J24" s="55">
        <f>VLOOKUP(A24,'Membership-Insurance Progress R'!B$8:U$601,13,FALSE)</f>
        <v>3</v>
      </c>
      <c r="K24" s="55">
        <f>VLOOKUP($A24,'Membership-Insurance Progress R'!$B$8:$U$601,17,FALSE)</f>
        <v>0</v>
      </c>
      <c r="L24" s="55">
        <f>VLOOKUP($A24,'Membership-Insurance Progress R'!$B$8:$U$601,18,FALSE)</f>
        <v>0</v>
      </c>
      <c r="M24" s="55">
        <f>VLOOKUP($A24,'Membership-Insurance Progress R'!$B$8:$U$601,19,FALSE)</f>
        <v>0</v>
      </c>
      <c r="N24" s="54">
        <f>IF(J24,$M24/$J24,0)</f>
        <v>0</v>
      </c>
      <c r="O24" t="s" s="56">
        <f>IF(ISERROR(VLOOKUP(A24,'365'!A$1:A$900,1,FALSE)),"x",VLOOKUP(A24,'365'!A$1:A$900,"x",FALSE))</f>
        <v>36</v>
      </c>
      <c r="P24" s="57">
        <f>IF(ISERROR(VLOOKUP(A24,'1728'!A$1:A$900,1,FALSE)),"x",VLOOKUP(A24,'1728'!A$1:A$900,"x",FALSE))</f>
      </c>
      <c r="Q24" s="58">
        <f>IF(ISERROR(VLOOKUP(A24,'SP7'!A$1:A$897,1,FALSE)),"x",VLOOKUP(A24,'SP7'!A$1:A$897,"x",FALSE))</f>
      </c>
      <c r="R24" t="s" s="59">
        <v>39</v>
      </c>
      <c r="S24" t="s" s="59">
        <v>39</v>
      </c>
      <c r="T24" t="s" s="59">
        <v>38</v>
      </c>
      <c r="U24" t="s" s="59">
        <v>38</v>
      </c>
      <c r="V24" s="63"/>
      <c r="W24" t="s" s="56">
        <f>IF(ISERROR(VLOOKUP(A24,'185'!A$1:A$900,1,FALSE)),"x",VLOOKUP(A24,'185'!A$1:A$900,"x",FALSE))</f>
        <v>36</v>
      </c>
      <c r="X24" t="s" s="56">
        <f>IF(ISERROR(VLOOKUP(A24,'1295-1'!A$1:A$900,1,FALSE)),"x",VLOOKUP(A24,'1295-1'!A$1:A$900,"x",FALSE))</f>
        <v>36</v>
      </c>
      <c r="Y24" s="48"/>
      <c r="Z24" s="33"/>
      <c r="AA24" s="33"/>
      <c r="AB24" s="33"/>
      <c r="AC24" s="33"/>
      <c r="AD24" s="33"/>
      <c r="AE24" s="33"/>
      <c r="AF24" s="33"/>
      <c r="AG24" s="33"/>
      <c r="AH24" s="33"/>
      <c r="AI24" s="33"/>
      <c r="AJ24" s="34"/>
    </row>
    <row r="25" ht="17.25" customHeight="1">
      <c r="A25" s="49">
        <v>7355</v>
      </c>
      <c r="B25" t="s" s="50">
        <f>VLOOKUP(A25,'Membership-Insurance Progress R'!B$8:C$719,2,FALSE)</f>
        <v>129</v>
      </c>
      <c r="C25" t="s" s="51">
        <f>VLOOKUP(A25,'Membership-Insurance Progress R'!B$8:D$601,3,FALSE)</f>
        <v>118</v>
      </c>
      <c r="D25" s="52">
        <f>VLOOKUP(A25,'Membership-Insurance Progress R'!B$8:U$601,4,FALSE)</f>
        <v>170</v>
      </c>
      <c r="E25" s="53">
        <f>VLOOKUP(A25,'Membership-Insurance Progress R'!B$8:U$601,5,FALSE)</f>
        <v>11</v>
      </c>
      <c r="F25" s="53">
        <f>VLOOKUP($A25,'Membership-Insurance Progress R'!$B$8:$U$601,9,FALSE)</f>
        <v>4</v>
      </c>
      <c r="G25" s="53">
        <f>VLOOKUP($A25,'Membership-Insurance Progress R'!$B$8:$U$601,10,FALSE)</f>
        <v>0</v>
      </c>
      <c r="H25" s="53">
        <f>VLOOKUP($A25,'Membership-Insurance Progress R'!$B$8:$U$601,11,FALSE)</f>
        <v>4</v>
      </c>
      <c r="I25" s="54">
        <f>IF(E25,$H25/$E25,0)</f>
        <v>0.363636363636364</v>
      </c>
      <c r="J25" s="55">
        <f>VLOOKUP(A25,'Membership-Insurance Progress R'!B$8:U$601,13,FALSE)</f>
        <v>4</v>
      </c>
      <c r="K25" s="55">
        <f>VLOOKUP($A25,'Membership-Insurance Progress R'!$B$8:$U$601,17,FALSE)</f>
        <v>2</v>
      </c>
      <c r="L25" s="55">
        <f>VLOOKUP($A25,'Membership-Insurance Progress R'!$B$8:$U$601,18,FALSE)</f>
        <v>0</v>
      </c>
      <c r="M25" s="55">
        <f>VLOOKUP($A25,'Membership-Insurance Progress R'!$B$8:$U$601,19,FALSE)</f>
        <v>2</v>
      </c>
      <c r="N25" s="54">
        <f>IF(J25,$M25/$J25,0)</f>
        <v>0.5</v>
      </c>
      <c r="O25" t="s" s="56">
        <f>IF(ISERROR(VLOOKUP(A25,'365'!A$1:A$900,1,FALSE)),"x",VLOOKUP(A25,'365'!A$1:A$900,"x",FALSE))</f>
        <v>36</v>
      </c>
      <c r="P25" s="57">
        <f>IF(ISERROR(VLOOKUP(A25,'1728'!A$1:A$900,1,FALSE)),"x",VLOOKUP(A25,'1728'!A$1:A$900,"x",FALSE))</f>
      </c>
      <c r="Q25" s="58">
        <f>IF(ISERROR(VLOOKUP(A25,'SP7'!A$1:A$897,1,FALSE)),"x",VLOOKUP(A25,'SP7'!A$1:A$897,"x",FALSE))</f>
      </c>
      <c r="R25" t="s" s="59">
        <v>39</v>
      </c>
      <c r="S25" t="s" s="59">
        <v>39</v>
      </c>
      <c r="T25" t="s" s="59">
        <v>39</v>
      </c>
      <c r="U25" t="s" s="59">
        <v>39</v>
      </c>
      <c r="V25" s="60"/>
      <c r="W25" t="s" s="56">
        <f>IF(ISERROR(VLOOKUP(A25,'185'!A$1:A$900,1,FALSE)),"x",VLOOKUP(A25,'185'!A$1:A$900,"x",FALSE))</f>
        <v>36</v>
      </c>
      <c r="X25" t="s" s="56">
        <f>IF(ISERROR(VLOOKUP(A25,'1295-1'!A$1:A$900,1,FALSE)),"x",VLOOKUP(A25,'1295-1'!A$1:A$900,"x",FALSE))</f>
        <v>36</v>
      </c>
      <c r="Y25" s="48"/>
      <c r="Z25" s="33"/>
      <c r="AA25" s="33"/>
      <c r="AB25" s="33"/>
      <c r="AC25" s="33"/>
      <c r="AD25" s="33"/>
      <c r="AE25" s="33"/>
      <c r="AF25" s="33"/>
      <c r="AG25" s="33"/>
      <c r="AH25" s="33"/>
      <c r="AI25" s="33"/>
      <c r="AJ25" s="34"/>
    </row>
    <row r="26" ht="17.25" customHeight="1">
      <c r="A26" s="49">
        <v>7657</v>
      </c>
      <c r="B26" t="s" s="50">
        <f>VLOOKUP(A26,'Membership-Insurance Progress R'!B$8:C$719,2,FALSE)</f>
        <v>129</v>
      </c>
      <c r="C26" t="s" s="51">
        <f>VLOOKUP(A26,'Membership-Insurance Progress R'!B$8:D$601,3,FALSE)</f>
        <v>130</v>
      </c>
      <c r="D26" s="52">
        <f>VLOOKUP(A26,'Membership-Insurance Progress R'!B$8:U$601,4,FALSE)</f>
        <v>90</v>
      </c>
      <c r="E26" s="53">
        <f>VLOOKUP(A26,'Membership-Insurance Progress R'!B$8:U$601,5,FALSE)</f>
        <v>5</v>
      </c>
      <c r="F26" s="53">
        <f>VLOOKUP($A26,'Membership-Insurance Progress R'!$B$8:$U$601,9,FALSE)</f>
        <v>1</v>
      </c>
      <c r="G26" s="53">
        <f>VLOOKUP($A26,'Membership-Insurance Progress R'!$B$8:$U$601,10,FALSE)</f>
        <v>1</v>
      </c>
      <c r="H26" s="53">
        <f>VLOOKUP($A26,'Membership-Insurance Progress R'!$B$8:$U$601,11,FALSE)</f>
        <v>0</v>
      </c>
      <c r="I26" s="54">
        <f>IF(E26,$H26/$E26,0)</f>
        <v>0</v>
      </c>
      <c r="J26" s="55">
        <f>VLOOKUP(A26,'Membership-Insurance Progress R'!B$8:U$601,13,FALSE)</f>
        <v>3</v>
      </c>
      <c r="K26" s="55">
        <f>VLOOKUP($A26,'Membership-Insurance Progress R'!$B$8:$U$601,17,FALSE)</f>
        <v>1</v>
      </c>
      <c r="L26" s="55">
        <f>VLOOKUP($A26,'Membership-Insurance Progress R'!$B$8:$U$601,18,FALSE)</f>
        <v>2</v>
      </c>
      <c r="M26" s="55">
        <f>VLOOKUP($A26,'Membership-Insurance Progress R'!$B$8:$U$601,19,FALSE)</f>
        <v>-1</v>
      </c>
      <c r="N26" s="54">
        <f>IF(J26,$M26/$J26,0)</f>
        <v>-0.333333333333333</v>
      </c>
      <c r="O26" t="s" s="56">
        <f>IF(ISERROR(VLOOKUP(A26,'365'!A$1:A$900,1,FALSE)),"x",VLOOKUP(A26,'365'!A$1:A$900,"x",FALSE))</f>
        <v>36</v>
      </c>
      <c r="P26" s="57">
        <f>IF(ISERROR(VLOOKUP(A26,'1728'!A$1:A$900,1,FALSE)),"x",VLOOKUP(A26,'1728'!A$1:A$900,"x",FALSE))</f>
      </c>
      <c r="Q26" s="58">
        <f>IF(ISERROR(VLOOKUP(A26,'SP7'!A$1:A$897,1,FALSE)),"x",VLOOKUP(A26,'SP7'!A$1:A$897,"x",FALSE))</f>
      </c>
      <c r="R26" t="s" s="59">
        <v>39</v>
      </c>
      <c r="S26" t="s" s="59">
        <v>39</v>
      </c>
      <c r="T26" t="s" s="59">
        <v>39</v>
      </c>
      <c r="U26" t="s" s="59">
        <v>39</v>
      </c>
      <c r="V26" s="61"/>
      <c r="W26" t="s" s="56">
        <f>IF(ISERROR(VLOOKUP(A26,'185'!A$1:A$900,1,FALSE)),"x",VLOOKUP(A26,'185'!A$1:A$900,"x",FALSE))</f>
        <v>36</v>
      </c>
      <c r="X26" t="s" s="56">
        <f>IF(ISERROR(VLOOKUP(A26,'1295-1'!A$1:A$900,1,FALSE)),"x",VLOOKUP(A26,'1295-1'!A$1:A$900,"x",FALSE))</f>
        <v>36</v>
      </c>
      <c r="Y26" s="48"/>
      <c r="Z26" s="33"/>
      <c r="AA26" s="33"/>
      <c r="AB26" s="33"/>
      <c r="AC26" s="33"/>
      <c r="AD26" s="33"/>
      <c r="AE26" s="33"/>
      <c r="AF26" s="33"/>
      <c r="AG26" s="33"/>
      <c r="AH26" s="33"/>
      <c r="AI26" s="33"/>
      <c r="AJ26" s="34"/>
    </row>
    <row r="27" ht="17.25" customHeight="1">
      <c r="A27" s="49">
        <v>13819</v>
      </c>
      <c r="B27" t="s" s="50">
        <f>VLOOKUP(A27,'Membership-Insurance Progress R'!B$8:C$719,2,FALSE)</f>
        <v>129</v>
      </c>
      <c r="C27" t="s" s="51">
        <f>VLOOKUP(A27,'Membership-Insurance Progress R'!B$8:D$601,3,FALSE)</f>
        <v>118</v>
      </c>
      <c r="D27" s="52">
        <f>VLOOKUP(A27,'Membership-Insurance Progress R'!B$8:U$601,4,FALSE)</f>
        <v>104</v>
      </c>
      <c r="E27" s="53">
        <f>VLOOKUP(A27,'Membership-Insurance Progress R'!B$8:U$601,5,FALSE)</f>
        <v>7</v>
      </c>
      <c r="F27" s="53">
        <f>VLOOKUP($A27,'Membership-Insurance Progress R'!$B$8:$U$601,9,FALSE)</f>
        <v>1</v>
      </c>
      <c r="G27" s="53">
        <f>VLOOKUP($A27,'Membership-Insurance Progress R'!$B$8:$U$601,10,FALSE)</f>
        <v>0</v>
      </c>
      <c r="H27" s="53">
        <f>VLOOKUP($A27,'Membership-Insurance Progress R'!$B$8:$U$601,11,FALSE)</f>
        <v>1</v>
      </c>
      <c r="I27" s="54">
        <f>IF(E27,$H27/$E27,0)</f>
        <v>0.142857142857143</v>
      </c>
      <c r="J27" s="55">
        <f>VLOOKUP(A27,'Membership-Insurance Progress R'!B$8:U$601,13,FALSE)</f>
        <v>3</v>
      </c>
      <c r="K27" s="55">
        <f>VLOOKUP($A27,'Membership-Insurance Progress R'!$B$8:$U$601,17,FALSE)</f>
        <v>0</v>
      </c>
      <c r="L27" s="55">
        <f>VLOOKUP($A27,'Membership-Insurance Progress R'!$B$8:$U$601,18,FALSE)</f>
        <v>0</v>
      </c>
      <c r="M27" s="55">
        <f>VLOOKUP($A27,'Membership-Insurance Progress R'!$B$8:$U$601,19,FALSE)</f>
        <v>0</v>
      </c>
      <c r="N27" s="54">
        <f>IF(J27,$M27/$J27,0)</f>
        <v>0</v>
      </c>
      <c r="O27" t="s" s="56">
        <f>IF(ISERROR(VLOOKUP(A27,'365'!A$1:A$900,1,FALSE)),"x",VLOOKUP(A27,'365'!A$1:A$900,"x",FALSE))</f>
        <v>36</v>
      </c>
      <c r="P27" s="57">
        <f>IF(ISERROR(VLOOKUP(A27,'1728'!A$1:A$900,1,FALSE)),"x",VLOOKUP(A27,'1728'!A$1:A$900,"x",FALSE))</f>
      </c>
      <c r="Q27" s="58">
        <f>IF(ISERROR(VLOOKUP(A27,'SP7'!A$1:A$897,1,FALSE)),"x",VLOOKUP(A27,'SP7'!A$1:A$897,"x",FALSE))</f>
      </c>
      <c r="R27" t="s" s="59">
        <v>39</v>
      </c>
      <c r="S27" t="s" s="59">
        <v>39</v>
      </c>
      <c r="T27" t="s" s="59">
        <v>39</v>
      </c>
      <c r="U27" t="s" s="59">
        <v>39</v>
      </c>
      <c r="V27" s="61"/>
      <c r="W27" t="s" s="56">
        <f>IF(ISERROR(VLOOKUP(A27,'185'!A$1:A$900,1,FALSE)),"x",VLOOKUP(A27,'185'!A$1:A$900,"x",FALSE))</f>
        <v>36</v>
      </c>
      <c r="X27" t="s" s="56">
        <f>IF(ISERROR(VLOOKUP(A27,'1295-1'!A$1:A$900,1,FALSE)),"x",VLOOKUP(A27,'1295-1'!A$1:A$900,"x",FALSE))</f>
        <v>36</v>
      </c>
      <c r="Y27" s="48"/>
      <c r="Z27" s="33"/>
      <c r="AA27" s="33"/>
      <c r="AB27" s="33"/>
      <c r="AC27" s="33"/>
      <c r="AD27" s="33"/>
      <c r="AE27" s="33"/>
      <c r="AF27" s="33"/>
      <c r="AG27" s="33"/>
      <c r="AH27" s="33"/>
      <c r="AI27" s="33"/>
      <c r="AJ27" s="34"/>
    </row>
    <row r="28" ht="17.25" customHeight="1">
      <c r="A28" s="49">
        <v>4761</v>
      </c>
      <c r="B28" t="s" s="50">
        <f>VLOOKUP(A28,'Membership-Insurance Progress R'!B$8:C$719,2,FALSE)</f>
        <v>131</v>
      </c>
      <c r="C28" t="s" s="51">
        <f>VLOOKUP(A28,'Membership-Insurance Progress R'!B$8:D$601,3,FALSE)</f>
        <v>132</v>
      </c>
      <c r="D28" s="52">
        <f>VLOOKUP(A28,'Membership-Insurance Progress R'!B$8:U$601,4,FALSE)</f>
        <v>102</v>
      </c>
      <c r="E28" s="53">
        <f>VLOOKUP(A28,'Membership-Insurance Progress R'!B$8:U$601,5,FALSE)</f>
        <v>6</v>
      </c>
      <c r="F28" s="53">
        <f>VLOOKUP($A28,'Membership-Insurance Progress R'!$B$8:$U$601,9,FALSE)</f>
        <v>0</v>
      </c>
      <c r="G28" s="53">
        <f>VLOOKUP($A28,'Membership-Insurance Progress R'!$B$8:$U$601,10,FALSE)</f>
        <v>0</v>
      </c>
      <c r="H28" s="53">
        <f>VLOOKUP($A28,'Membership-Insurance Progress R'!$B$8:$U$601,11,FALSE)</f>
        <v>0</v>
      </c>
      <c r="I28" s="54">
        <f>IF(E28,$H28/$E28,0)</f>
        <v>0</v>
      </c>
      <c r="J28" s="55">
        <f>VLOOKUP(A28,'Membership-Insurance Progress R'!B$8:U$601,13,FALSE)</f>
        <v>3</v>
      </c>
      <c r="K28" s="55">
        <f>VLOOKUP($A28,'Membership-Insurance Progress R'!$B$8:$U$601,17,FALSE)</f>
        <v>0</v>
      </c>
      <c r="L28" s="55">
        <f>VLOOKUP($A28,'Membership-Insurance Progress R'!$B$8:$U$601,18,FALSE)</f>
        <v>0</v>
      </c>
      <c r="M28" s="55">
        <f>VLOOKUP($A28,'Membership-Insurance Progress R'!$B$8:$U$601,19,FALSE)</f>
        <v>0</v>
      </c>
      <c r="N28" s="54">
        <f>IF(J28,$M28/$J28,0)</f>
        <v>0</v>
      </c>
      <c r="O28" t="s" s="56">
        <f>IF(ISERROR(VLOOKUP(A28,'365'!A$1:A$900,1,FALSE)),"x",VLOOKUP(A28,'365'!A$1:A$900,"x",FALSE))</f>
        <v>36</v>
      </c>
      <c r="P28" s="57">
        <f>IF(ISERROR(VLOOKUP(A28,'1728'!A$1:A$900,1,FALSE)),"x",VLOOKUP(A28,'1728'!A$1:A$900,"x",FALSE))</f>
      </c>
      <c r="Q28" s="58">
        <f>IF(ISERROR(VLOOKUP(A28,'SP7'!A$1:A$897,1,FALSE)),"x",VLOOKUP(A28,'SP7'!A$1:A$897,"x",FALSE))</f>
      </c>
      <c r="R28" t="s" s="59">
        <v>39</v>
      </c>
      <c r="S28" t="s" s="59">
        <v>38</v>
      </c>
      <c r="T28" t="s" s="59">
        <v>38</v>
      </c>
      <c r="U28" t="s" s="59">
        <v>38</v>
      </c>
      <c r="V28" s="60"/>
      <c r="W28" t="s" s="56">
        <f>IF(ISERROR(VLOOKUP(A28,'185'!A$1:A$900,1,FALSE)),"x",VLOOKUP(A28,'185'!A$1:A$900,"x",FALSE))</f>
        <v>36</v>
      </c>
      <c r="X28" t="s" s="56">
        <f>IF(ISERROR(VLOOKUP(A28,'1295-1'!A$1:A$900,1,FALSE)),"x",VLOOKUP(A28,'1295-1'!A$1:A$900,"x",FALSE))</f>
        <v>36</v>
      </c>
      <c r="Y28" s="48"/>
      <c r="Z28" s="33"/>
      <c r="AA28" s="33"/>
      <c r="AB28" s="33"/>
      <c r="AC28" s="33"/>
      <c r="AD28" s="33"/>
      <c r="AE28" s="33"/>
      <c r="AF28" s="33"/>
      <c r="AG28" s="33"/>
      <c r="AH28" s="33"/>
      <c r="AI28" s="33"/>
      <c r="AJ28" s="34"/>
    </row>
    <row r="29" ht="17.25" customHeight="1">
      <c r="A29" s="49">
        <v>8906</v>
      </c>
      <c r="B29" t="s" s="50">
        <f>VLOOKUP(A29,'Membership-Insurance Progress R'!B$8:C$719,2,FALSE)</f>
        <v>131</v>
      </c>
      <c r="C29" t="s" s="51">
        <f>VLOOKUP(A29,'Membership-Insurance Progress R'!B$8:D$601,3,FALSE)</f>
        <v>126</v>
      </c>
      <c r="D29" s="52">
        <f>VLOOKUP(A29,'Membership-Insurance Progress R'!B$8:U$601,4,FALSE)</f>
        <v>108</v>
      </c>
      <c r="E29" s="53">
        <f>VLOOKUP(A29,'Membership-Insurance Progress R'!B$8:U$601,5,FALSE)</f>
        <v>7</v>
      </c>
      <c r="F29" s="53">
        <f>VLOOKUP($A29,'Membership-Insurance Progress R'!$B$8:$U$601,9,FALSE)</f>
        <v>1</v>
      </c>
      <c r="G29" s="53">
        <f>VLOOKUP($A29,'Membership-Insurance Progress R'!$B$8:$U$601,10,FALSE)</f>
        <v>0</v>
      </c>
      <c r="H29" s="53">
        <f>VLOOKUP($A29,'Membership-Insurance Progress R'!$B$8:$U$601,11,FALSE)</f>
        <v>1</v>
      </c>
      <c r="I29" s="54">
        <f>IF(E29,$H29/$E29,0)</f>
        <v>0.142857142857143</v>
      </c>
      <c r="J29" s="55">
        <f>VLOOKUP(A29,'Membership-Insurance Progress R'!B$8:U$601,13,FALSE)</f>
        <v>3</v>
      </c>
      <c r="K29" s="55">
        <f>VLOOKUP($A29,'Membership-Insurance Progress R'!$B$8:$U$601,17,FALSE)</f>
        <v>0</v>
      </c>
      <c r="L29" s="55">
        <f>VLOOKUP($A29,'Membership-Insurance Progress R'!$B$8:$U$601,18,FALSE)</f>
        <v>0</v>
      </c>
      <c r="M29" s="55">
        <f>VLOOKUP($A29,'Membership-Insurance Progress R'!$B$8:$U$601,19,FALSE)</f>
        <v>0</v>
      </c>
      <c r="N29" s="54">
        <f>IF(J29,$M29/$J29,0)</f>
        <v>0</v>
      </c>
      <c r="O29" t="s" s="56">
        <f>IF(ISERROR(VLOOKUP(A29,'365'!A$1:A$900,1,FALSE)),"x",VLOOKUP(A29,'365'!A$1:A$900,"x",FALSE))</f>
        <v>36</v>
      </c>
      <c r="P29" s="57">
        <f>IF(ISERROR(VLOOKUP(A29,'1728'!A$1:A$900,1,FALSE)),"x",VLOOKUP(A29,'1728'!A$1:A$900,"x",FALSE))</f>
      </c>
      <c r="Q29" s="58">
        <f>IF(ISERROR(VLOOKUP(A29,'SP7'!A$1:A$897,1,FALSE)),"x",VLOOKUP(A29,'SP7'!A$1:A$897,"x",FALSE))</f>
      </c>
      <c r="R29" t="s" s="59">
        <v>39</v>
      </c>
      <c r="S29" t="s" s="59">
        <v>39</v>
      </c>
      <c r="T29" t="s" s="59">
        <v>39</v>
      </c>
      <c r="U29" t="s" s="59">
        <v>39</v>
      </c>
      <c r="V29" s="60"/>
      <c r="W29" t="s" s="56">
        <f>IF(ISERROR(VLOOKUP(A29,'185'!A$1:A$900,1,FALSE)),"x",VLOOKUP(A29,'185'!A$1:A$900,"x",FALSE))</f>
        <v>36</v>
      </c>
      <c r="X29" t="s" s="56">
        <f>IF(ISERROR(VLOOKUP(A29,'1295-1'!A$1:A$900,1,FALSE)),"x",VLOOKUP(A29,'1295-1'!A$1:A$900,"x",FALSE))</f>
        <v>36</v>
      </c>
      <c r="Y29" s="48"/>
      <c r="Z29" s="33"/>
      <c r="AA29" s="33"/>
      <c r="AB29" s="33"/>
      <c r="AC29" s="33"/>
      <c r="AD29" s="33"/>
      <c r="AE29" s="33"/>
      <c r="AF29" s="33"/>
      <c r="AG29" s="33"/>
      <c r="AH29" s="33"/>
      <c r="AI29" s="33"/>
      <c r="AJ29" s="34"/>
    </row>
    <row r="30" ht="17.25" customHeight="1">
      <c r="A30" s="49">
        <v>12060</v>
      </c>
      <c r="B30" t="s" s="50">
        <f>VLOOKUP(A30,'Membership-Insurance Progress R'!B$8:C$719,2,FALSE)</f>
        <v>131</v>
      </c>
      <c r="C30" t="s" s="51">
        <f>VLOOKUP(A30,'Membership-Insurance Progress R'!B$8:D$601,3,FALSE)</f>
        <v>133</v>
      </c>
      <c r="D30" s="52">
        <f>VLOOKUP(A30,'Membership-Insurance Progress R'!B$8:U$601,4,FALSE)</f>
        <v>110</v>
      </c>
      <c r="E30" s="53">
        <f>VLOOKUP(A30,'Membership-Insurance Progress R'!B$8:U$601,5,FALSE)</f>
        <v>8</v>
      </c>
      <c r="F30" s="53">
        <f>VLOOKUP($A30,'Membership-Insurance Progress R'!$B$8:$U$601,9,FALSE)</f>
        <v>0</v>
      </c>
      <c r="G30" s="53">
        <f>VLOOKUP($A30,'Membership-Insurance Progress R'!$B$8:$U$601,10,FALSE)</f>
        <v>0</v>
      </c>
      <c r="H30" s="53">
        <f>VLOOKUP($A30,'Membership-Insurance Progress R'!$B$8:$U$601,11,FALSE)</f>
        <v>0</v>
      </c>
      <c r="I30" s="54">
        <f>IF(E30,$H30/$E30,0)</f>
        <v>0</v>
      </c>
      <c r="J30" s="55">
        <f>VLOOKUP(A30,'Membership-Insurance Progress R'!B$8:U$601,13,FALSE)</f>
        <v>3</v>
      </c>
      <c r="K30" s="55">
        <f>VLOOKUP($A30,'Membership-Insurance Progress R'!$B$8:$U$601,17,FALSE)</f>
        <v>0</v>
      </c>
      <c r="L30" s="55">
        <f>VLOOKUP($A30,'Membership-Insurance Progress R'!$B$8:$U$601,18,FALSE)</f>
        <v>0</v>
      </c>
      <c r="M30" s="55">
        <f>VLOOKUP($A30,'Membership-Insurance Progress R'!$B$8:$U$601,19,FALSE)</f>
        <v>0</v>
      </c>
      <c r="N30" s="54">
        <f>IF(J30,$M30/$J30,0)</f>
        <v>0</v>
      </c>
      <c r="O30" t="s" s="56">
        <f>IF(ISERROR(VLOOKUP(A30,'365'!A$1:A$900,1,FALSE)),"x",VLOOKUP(A30,'365'!A$1:A$900,"x",FALSE))</f>
        <v>36</v>
      </c>
      <c r="P30" s="57">
        <f>IF(ISERROR(VLOOKUP(A30,'1728'!A$1:A$900,1,FALSE)),"x",VLOOKUP(A30,'1728'!A$1:A$900,"x",FALSE))</f>
      </c>
      <c r="Q30" s="58">
        <f>IF(ISERROR(VLOOKUP(A30,'SP7'!A$1:A$897,1,FALSE)),"x",VLOOKUP(A30,'SP7'!A$1:A$897,"x",FALSE))</f>
      </c>
      <c r="R30" t="s" s="59">
        <v>39</v>
      </c>
      <c r="S30" t="s" s="59">
        <v>39</v>
      </c>
      <c r="T30" t="s" s="59">
        <v>39</v>
      </c>
      <c r="U30" t="s" s="59">
        <v>39</v>
      </c>
      <c r="V30" s="61"/>
      <c r="W30" t="s" s="56">
        <f>IF(ISERROR(VLOOKUP(A30,'185'!A$1:A$900,1,FALSE)),"x",VLOOKUP(A30,'185'!A$1:A$900,"x",FALSE))</f>
        <v>36</v>
      </c>
      <c r="X30" t="s" s="56">
        <f>IF(ISERROR(VLOOKUP(A30,'1295-1'!A$1:A$900,1,FALSE)),"x",VLOOKUP(A30,'1295-1'!A$1:A$900,"x",FALSE))</f>
        <v>36</v>
      </c>
      <c r="Y30" s="48"/>
      <c r="Z30" s="33"/>
      <c r="AA30" s="33"/>
      <c r="AB30" s="33"/>
      <c r="AC30" s="33"/>
      <c r="AD30" s="33"/>
      <c r="AE30" s="33"/>
      <c r="AF30" s="33"/>
      <c r="AG30" s="33"/>
      <c r="AH30" s="33"/>
      <c r="AI30" s="33"/>
      <c r="AJ30" s="34"/>
    </row>
    <row r="31" ht="17.25" customHeight="1">
      <c r="A31" s="49">
        <v>12285</v>
      </c>
      <c r="B31" t="s" s="50">
        <f>VLOOKUP(A31,'Membership-Insurance Progress R'!B$8:C$719,2,FALSE)</f>
        <v>131</v>
      </c>
      <c r="C31" t="s" s="51">
        <f>VLOOKUP(A31,'Membership-Insurance Progress R'!B$8:D$601,3,FALSE)</f>
        <v>134</v>
      </c>
      <c r="D31" s="52">
        <f>VLOOKUP(A31,'Membership-Insurance Progress R'!B$8:U$601,4,FALSE)</f>
        <v>99</v>
      </c>
      <c r="E31" s="53">
        <f>VLOOKUP(A31,'Membership-Insurance Progress R'!B$8:U$601,5,FALSE)</f>
        <v>7</v>
      </c>
      <c r="F31" s="53">
        <f>VLOOKUP($A31,'Membership-Insurance Progress R'!$B$8:$U$601,9,FALSE)</f>
        <v>0</v>
      </c>
      <c r="G31" s="53">
        <f>VLOOKUP($A31,'Membership-Insurance Progress R'!$B$8:$U$601,10,FALSE)</f>
        <v>0</v>
      </c>
      <c r="H31" s="53">
        <f>VLOOKUP($A31,'Membership-Insurance Progress R'!$B$8:$U$601,11,FALSE)</f>
        <v>0</v>
      </c>
      <c r="I31" s="54">
        <f>IF(E31,$H31/$E31,0)</f>
        <v>0</v>
      </c>
      <c r="J31" s="55">
        <f>VLOOKUP(A31,'Membership-Insurance Progress R'!B$8:U$601,13,FALSE)</f>
        <v>3</v>
      </c>
      <c r="K31" s="55">
        <f>VLOOKUP($A31,'Membership-Insurance Progress R'!$B$8:$U$601,17,FALSE)</f>
        <v>0</v>
      </c>
      <c r="L31" s="55">
        <f>VLOOKUP($A31,'Membership-Insurance Progress R'!$B$8:$U$601,18,FALSE)</f>
        <v>0</v>
      </c>
      <c r="M31" s="55">
        <f>VLOOKUP($A31,'Membership-Insurance Progress R'!$B$8:$U$601,19,FALSE)</f>
        <v>0</v>
      </c>
      <c r="N31" s="54">
        <f>IF(J31,$M31/$J31,0)</f>
        <v>0</v>
      </c>
      <c r="O31" t="s" s="56">
        <f>IF(ISERROR(VLOOKUP(A31,'365'!A$1:A$900,1,FALSE)),"x",VLOOKUP(A31,'365'!A$1:A$900,"x",FALSE))</f>
        <v>36</v>
      </c>
      <c r="P31" s="57">
        <f>IF(ISERROR(VLOOKUP(A31,'1728'!A$1:A$900,1,FALSE)),"x",VLOOKUP(A31,'1728'!A$1:A$900,"x",FALSE))</f>
      </c>
      <c r="Q31" s="58">
        <f>IF(ISERROR(VLOOKUP(A31,'SP7'!A$1:A$897,1,FALSE)),"x",VLOOKUP(A31,'SP7'!A$1:A$897,"x",FALSE))</f>
      </c>
      <c r="R31" t="s" s="59">
        <v>39</v>
      </c>
      <c r="S31" t="s" s="59">
        <v>38</v>
      </c>
      <c r="T31" t="s" s="59">
        <v>38</v>
      </c>
      <c r="U31" t="s" s="59">
        <v>39</v>
      </c>
      <c r="V31" s="60"/>
      <c r="W31" t="s" s="56">
        <f>IF(ISERROR(VLOOKUP(A31,'185'!A$1:A$900,1,FALSE)),"x",VLOOKUP(A31,'185'!A$1:A$900,"x",FALSE))</f>
        <v>36</v>
      </c>
      <c r="X31" t="s" s="56">
        <f>IF(ISERROR(VLOOKUP(A31,'1295-1'!A$1:A$900,1,FALSE)),"x",VLOOKUP(A31,'1295-1'!A$1:A$900,"x",FALSE))</f>
        <v>36</v>
      </c>
      <c r="Y31" s="48"/>
      <c r="Z31" s="33"/>
      <c r="AA31" s="33"/>
      <c r="AB31" s="33"/>
      <c r="AC31" s="33"/>
      <c r="AD31" s="33"/>
      <c r="AE31" s="33"/>
      <c r="AF31" s="33"/>
      <c r="AG31" s="33"/>
      <c r="AH31" s="33"/>
      <c r="AI31" s="33"/>
      <c r="AJ31" s="34"/>
    </row>
    <row r="32" ht="17.25" customHeight="1">
      <c r="A32" s="49">
        <v>1373</v>
      </c>
      <c r="B32" t="s" s="50">
        <f>VLOOKUP(A32,'Membership-Insurance Progress R'!B$8:C$719,2,FALSE)</f>
        <v>135</v>
      </c>
      <c r="C32" t="s" s="51">
        <f>VLOOKUP(A32,'Membership-Insurance Progress R'!B$8:D$601,3,FALSE)</f>
        <v>136</v>
      </c>
      <c r="D32" s="52">
        <f>VLOOKUP(A32,'Membership-Insurance Progress R'!B$8:U$601,4,FALSE)</f>
        <v>73</v>
      </c>
      <c r="E32" s="53">
        <f>VLOOKUP(A32,'Membership-Insurance Progress R'!B$8:U$601,5,FALSE)</f>
        <v>4</v>
      </c>
      <c r="F32" s="53">
        <f>VLOOKUP($A32,'Membership-Insurance Progress R'!$B$8:$U$601,9,FALSE)</f>
        <v>0</v>
      </c>
      <c r="G32" s="53">
        <f>VLOOKUP($A32,'Membership-Insurance Progress R'!$B$8:$U$601,10,FALSE)</f>
        <v>0</v>
      </c>
      <c r="H32" s="53">
        <f>VLOOKUP($A32,'Membership-Insurance Progress R'!$B$8:$U$601,11,FALSE)</f>
        <v>0</v>
      </c>
      <c r="I32" s="54">
        <f>IF(E32,$H32/$E32,0)</f>
        <v>0</v>
      </c>
      <c r="J32" s="55">
        <f>VLOOKUP(A32,'Membership-Insurance Progress R'!B$8:U$601,13,FALSE)</f>
        <v>3</v>
      </c>
      <c r="K32" s="55">
        <f>VLOOKUP($A32,'Membership-Insurance Progress R'!$B$8:$U$601,17,FALSE)</f>
        <v>0</v>
      </c>
      <c r="L32" s="55">
        <f>VLOOKUP($A32,'Membership-Insurance Progress R'!$B$8:$U$601,18,FALSE)</f>
        <v>0</v>
      </c>
      <c r="M32" s="55">
        <f>VLOOKUP($A32,'Membership-Insurance Progress R'!$B$8:$U$601,19,FALSE)</f>
        <v>0</v>
      </c>
      <c r="N32" s="54">
        <f>IF(J32,$M32/$J32,0)</f>
        <v>0</v>
      </c>
      <c r="O32" s="57">
        <f>IF(ISERROR(VLOOKUP(A32,'365'!A$1:A$900,1,FALSE)),"x",VLOOKUP(A32,'365'!A$1:A$900,"x",FALSE))</f>
      </c>
      <c r="P32" s="57">
        <f>IF(ISERROR(VLOOKUP(A32,'1728'!A$1:A$900,1,FALSE)),"x",VLOOKUP(A32,'1728'!A$1:A$900,"x",FALSE))</f>
      </c>
      <c r="Q32" s="58">
        <f>IF(ISERROR(VLOOKUP(A32,'SP7'!A$1:A$897,1,FALSE)),"x",VLOOKUP(A32,'SP7'!A$1:A$897,"x",FALSE))</f>
      </c>
      <c r="R32" t="s" s="59">
        <v>39</v>
      </c>
      <c r="S32" t="s" s="59">
        <v>38</v>
      </c>
      <c r="T32" t="s" s="59">
        <v>38</v>
      </c>
      <c r="U32" t="s" s="59">
        <v>38</v>
      </c>
      <c r="V32" s="60"/>
      <c r="W32" t="s" s="56">
        <f>IF(ISERROR(VLOOKUP(A32,'185'!A$1:A$900,1,FALSE)),"x",VLOOKUP(A32,'185'!A$1:A$900,"x",FALSE))</f>
        <v>36</v>
      </c>
      <c r="X32" s="57">
        <f>IF(ISERROR(VLOOKUP(A32,'1295-1'!A$1:A$900,1,FALSE)),"x",VLOOKUP(A32,'1295-1'!A$1:A$900,"x",FALSE))</f>
      </c>
      <c r="Y32" s="48"/>
      <c r="Z32" s="33"/>
      <c r="AA32" s="33"/>
      <c r="AB32" s="33"/>
      <c r="AC32" s="33"/>
      <c r="AD32" s="33"/>
      <c r="AE32" s="33"/>
      <c r="AF32" s="33"/>
      <c r="AG32" s="33"/>
      <c r="AH32" s="33"/>
      <c r="AI32" s="33"/>
      <c r="AJ32" s="34"/>
    </row>
    <row r="33" ht="17.25" customHeight="1">
      <c r="A33" s="49">
        <v>8371</v>
      </c>
      <c r="B33" t="s" s="50">
        <f>VLOOKUP(A33,'Membership-Insurance Progress R'!B$8:C$719,2,FALSE)</f>
        <v>135</v>
      </c>
      <c r="C33" t="s" s="51">
        <f>VLOOKUP(A33,'Membership-Insurance Progress R'!B$8:D$601,3,FALSE)</f>
        <v>137</v>
      </c>
      <c r="D33" s="52">
        <f>VLOOKUP(A33,'Membership-Insurance Progress R'!B$8:U$601,4,FALSE)</f>
        <v>67</v>
      </c>
      <c r="E33" s="53">
        <f>VLOOKUP(A33,'Membership-Insurance Progress R'!B$8:U$601,5,FALSE)</f>
        <v>4</v>
      </c>
      <c r="F33" s="53">
        <f>VLOOKUP($A33,'Membership-Insurance Progress R'!$B$8:$U$601,9,FALSE)</f>
        <v>3</v>
      </c>
      <c r="G33" s="53">
        <f>VLOOKUP($A33,'Membership-Insurance Progress R'!$B$8:$U$601,10,FALSE)</f>
        <v>0</v>
      </c>
      <c r="H33" s="53">
        <f>VLOOKUP($A33,'Membership-Insurance Progress R'!$B$8:$U$601,11,FALSE)</f>
        <v>3</v>
      </c>
      <c r="I33" s="54">
        <f>IF(E33,$H33/$E33,0)</f>
        <v>0.75</v>
      </c>
      <c r="J33" s="55">
        <f>VLOOKUP(A33,'Membership-Insurance Progress R'!B$8:U$601,13,FALSE)</f>
        <v>3</v>
      </c>
      <c r="K33" s="55">
        <f>VLOOKUP($A33,'Membership-Insurance Progress R'!$B$8:$U$601,17,FALSE)</f>
        <v>0</v>
      </c>
      <c r="L33" s="55">
        <f>VLOOKUP($A33,'Membership-Insurance Progress R'!$B$8:$U$601,18,FALSE)</f>
        <v>0</v>
      </c>
      <c r="M33" s="55">
        <f>VLOOKUP($A33,'Membership-Insurance Progress R'!$B$8:$U$601,19,FALSE)</f>
        <v>0</v>
      </c>
      <c r="N33" s="54">
        <f>IF(J33,$M33/$J33,0)</f>
        <v>0</v>
      </c>
      <c r="O33" t="s" s="56">
        <f>IF(ISERROR(VLOOKUP(A33,'365'!A$1:A$900,1,FALSE)),"x",VLOOKUP(A33,'365'!A$1:A$900,"x",FALSE))</f>
        <v>36</v>
      </c>
      <c r="P33" s="57">
        <f>IF(ISERROR(VLOOKUP(A33,'1728'!A$1:A$900,1,FALSE)),"x",VLOOKUP(A33,'1728'!A$1:A$900,"x",FALSE))</f>
      </c>
      <c r="Q33" s="58">
        <f>IF(ISERROR(VLOOKUP(A33,'SP7'!A$1:A$897,1,FALSE)),"x",VLOOKUP(A33,'SP7'!A$1:A$897,"x",FALSE))</f>
      </c>
      <c r="R33" t="s" s="59">
        <v>39</v>
      </c>
      <c r="S33" t="s" s="59">
        <v>39</v>
      </c>
      <c r="T33" t="s" s="59">
        <v>39</v>
      </c>
      <c r="U33" t="s" s="59">
        <v>39</v>
      </c>
      <c r="V33" s="61"/>
      <c r="W33" t="s" s="56">
        <f>IF(ISERROR(VLOOKUP(A33,'185'!A$1:A$900,1,FALSE)),"x",VLOOKUP(A33,'185'!A$1:A$900,"x",FALSE))</f>
        <v>36</v>
      </c>
      <c r="X33" t="s" s="56">
        <f>IF(ISERROR(VLOOKUP(A33,'1295-1'!A$1:A$900,1,FALSE)),"x",VLOOKUP(A33,'1295-1'!A$1:A$900,"x",FALSE))</f>
        <v>36</v>
      </c>
      <c r="Y33" s="48"/>
      <c r="Z33" s="33"/>
      <c r="AA33" s="33"/>
      <c r="AB33" s="33"/>
      <c r="AC33" s="33"/>
      <c r="AD33" s="33"/>
      <c r="AE33" s="33"/>
      <c r="AF33" s="33"/>
      <c r="AG33" s="33"/>
      <c r="AH33" s="33"/>
      <c r="AI33" s="33"/>
      <c r="AJ33" s="34"/>
    </row>
    <row r="34" ht="17.25" customHeight="1">
      <c r="A34" s="49">
        <v>12179</v>
      </c>
      <c r="B34" t="s" s="50">
        <f>VLOOKUP(A34,'Membership-Insurance Progress R'!B$8:C$719,2,FALSE)</f>
        <v>135</v>
      </c>
      <c r="C34" t="s" s="51">
        <f>VLOOKUP(A34,'Membership-Insurance Progress R'!B$8:D$601,3,FALSE)</f>
        <v>136</v>
      </c>
      <c r="D34" s="52">
        <f>VLOOKUP(A34,'Membership-Insurance Progress R'!B$8:U$601,4,FALSE)</f>
        <v>62</v>
      </c>
      <c r="E34" s="53">
        <f>VLOOKUP(A34,'Membership-Insurance Progress R'!B$8:U$601,5,FALSE)</f>
        <v>4</v>
      </c>
      <c r="F34" s="53">
        <f>VLOOKUP($A34,'Membership-Insurance Progress R'!$B$8:$U$601,9,FALSE)</f>
        <v>0</v>
      </c>
      <c r="G34" s="53">
        <f>VLOOKUP($A34,'Membership-Insurance Progress R'!$B$8:$U$601,10,FALSE)</f>
        <v>0</v>
      </c>
      <c r="H34" s="53">
        <f>VLOOKUP($A34,'Membership-Insurance Progress R'!$B$8:$U$601,11,FALSE)</f>
        <v>0</v>
      </c>
      <c r="I34" s="54">
        <f>IF(E34,$H34/$E34,0)</f>
        <v>0</v>
      </c>
      <c r="J34" s="55">
        <f>VLOOKUP(A34,'Membership-Insurance Progress R'!B$8:U$601,13,FALSE)</f>
        <v>3</v>
      </c>
      <c r="K34" s="55">
        <f>VLOOKUP($A34,'Membership-Insurance Progress R'!$B$8:$U$601,17,FALSE)</f>
        <v>0</v>
      </c>
      <c r="L34" s="55">
        <f>VLOOKUP($A34,'Membership-Insurance Progress R'!$B$8:$U$601,18,FALSE)</f>
        <v>0</v>
      </c>
      <c r="M34" s="55">
        <f>VLOOKUP($A34,'Membership-Insurance Progress R'!$B$8:$U$601,19,FALSE)</f>
        <v>0</v>
      </c>
      <c r="N34" s="54">
        <f>IF(J34,$M34/$J34,0)</f>
        <v>0</v>
      </c>
      <c r="O34" t="s" s="56">
        <f>IF(ISERROR(VLOOKUP(A34,'365'!A$1:A$900,1,FALSE)),"x",VLOOKUP(A34,'365'!A$1:A$900,"x",FALSE))</f>
        <v>36</v>
      </c>
      <c r="P34" s="57">
        <f>IF(ISERROR(VLOOKUP(A34,'1728'!A$1:A$900,1,FALSE)),"x",VLOOKUP(A34,'1728'!A$1:A$900,"x",FALSE))</f>
      </c>
      <c r="Q34" s="58">
        <f>IF(ISERROR(VLOOKUP(A34,'SP7'!A$1:A$897,1,FALSE)),"x",VLOOKUP(A34,'SP7'!A$1:A$897,"x",FALSE))</f>
      </c>
      <c r="R34" t="s" s="59">
        <v>39</v>
      </c>
      <c r="S34" t="s" s="59">
        <v>38</v>
      </c>
      <c r="T34" t="s" s="59">
        <v>38</v>
      </c>
      <c r="U34" t="s" s="59">
        <v>39</v>
      </c>
      <c r="V34" s="61"/>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62">
        <v>15615</v>
      </c>
      <c r="B35" t="s" s="50">
        <f>VLOOKUP(A35,'Membership-Insurance Progress R'!B$8:C$719,2,FALSE)</f>
        <v>135</v>
      </c>
      <c r="C35" t="s" s="51">
        <f>VLOOKUP(A35,'Membership-Insurance Progress R'!B$8:D$601,3,FALSE)</f>
        <v>137</v>
      </c>
      <c r="D35" s="52">
        <f>VLOOKUP(A35,'Membership-Insurance Progress R'!B$8:U$601,4,FALSE)</f>
        <v>38</v>
      </c>
      <c r="E35" s="53">
        <f>VLOOKUP(A35,'Membership-Insurance Progress R'!B$8:U$601,5,FALSE)</f>
        <v>4</v>
      </c>
      <c r="F35" s="53">
        <f>VLOOKUP($A35,'Membership-Insurance Progress R'!$B$8:$U$601,9,FALSE)</f>
        <v>0</v>
      </c>
      <c r="G35" s="53">
        <f>VLOOKUP($A35,'Membership-Insurance Progress R'!$B$8:$U$601,10,FALSE)</f>
        <v>0</v>
      </c>
      <c r="H35" s="53">
        <f>VLOOKUP($A35,'Membership-Insurance Progress R'!$B$8:$U$601,11,FALSE)</f>
        <v>0</v>
      </c>
      <c r="I35" s="54">
        <f>IF(E35,$H35/$E35,0)</f>
        <v>0</v>
      </c>
      <c r="J35" s="55">
        <f>VLOOKUP(A35,'Membership-Insurance Progress R'!B$8:U$601,13,FALSE)</f>
        <v>3</v>
      </c>
      <c r="K35" s="55">
        <f>VLOOKUP($A35,'Membership-Insurance Progress R'!$B$8:$U$601,17,FALSE)</f>
        <v>0</v>
      </c>
      <c r="L35" s="55">
        <f>VLOOKUP($A35,'Membership-Insurance Progress R'!$B$8:$U$601,18,FALSE)</f>
        <v>0</v>
      </c>
      <c r="M35" s="55">
        <f>VLOOKUP($A35,'Membership-Insurance Progress R'!$B$8:$U$601,19,FALSE)</f>
        <v>0</v>
      </c>
      <c r="N35" s="54">
        <f>IF(J35,$M35/$J35,0)</f>
        <v>0</v>
      </c>
      <c r="O35" s="57">
        <f>IF(ISERROR(VLOOKUP(A35,'365'!A$1:A$900,1,FALSE)),"x",VLOOKUP(A35,'365'!A$1:A$900,"x",FALSE))</f>
      </c>
      <c r="P35" s="57">
        <f>IF(ISERROR(VLOOKUP(A35,'1728'!A$1:A$900,1,FALSE)),"x",VLOOKUP(A35,'1728'!A$1:A$900,"x",FALSE))</f>
      </c>
      <c r="Q35" s="58">
        <f>IF(ISERROR(VLOOKUP(A35,'SP7'!A$1:A$897,1,FALSE)),"x",VLOOKUP(A35,'SP7'!A$1:A$897,"x",FALSE))</f>
      </c>
      <c r="R35" t="s" s="59">
        <v>38</v>
      </c>
      <c r="S35" t="s" s="59">
        <v>38</v>
      </c>
      <c r="T35" t="s" s="59">
        <v>38</v>
      </c>
      <c r="U35" t="s" s="59">
        <v>38</v>
      </c>
      <c r="V35" s="60"/>
      <c r="W35" s="57">
        <f>IF(ISERROR(VLOOKUP(A35,'185'!A$1:A$900,1,FALSE)),"x",VLOOKUP(A35,'185'!A$1:A$900,"x",FALSE))</f>
      </c>
      <c r="X35" s="57">
        <f>IF(ISERROR(VLOOKUP(A35,'1295-1'!A$1:A$900,1,FALSE)),"x",VLOOKUP(A35,'1295-1'!A$1:A$900,"x",FALSE))</f>
      </c>
      <c r="Y35" s="48"/>
      <c r="Z35" s="33"/>
      <c r="AA35" s="33"/>
      <c r="AB35" s="33"/>
      <c r="AC35" s="33"/>
      <c r="AD35" s="33"/>
      <c r="AE35" s="33"/>
      <c r="AF35" s="33"/>
      <c r="AG35" s="33"/>
      <c r="AH35" s="33"/>
      <c r="AI35" s="33"/>
      <c r="AJ35" s="34"/>
    </row>
    <row r="36" ht="15.6" customHeight="1">
      <c r="A36" t="s" s="66">
        <v>86</v>
      </c>
      <c r="B36" s="67"/>
      <c r="C36" s="68"/>
      <c r="D36" t="s" s="69">
        <v>87</v>
      </c>
      <c r="E36" t="s" s="69">
        <v>88</v>
      </c>
      <c r="F36" t="s" s="69">
        <v>89</v>
      </c>
      <c r="G36" t="s" s="69">
        <v>12</v>
      </c>
      <c r="H36" t="s" s="69">
        <v>13</v>
      </c>
      <c r="I36" t="s" s="69">
        <v>90</v>
      </c>
      <c r="J36" t="s" s="69">
        <v>88</v>
      </c>
      <c r="K36" t="s" s="69">
        <v>89</v>
      </c>
      <c r="L36" t="s" s="69">
        <v>12</v>
      </c>
      <c r="M36" t="s" s="69">
        <v>13</v>
      </c>
      <c r="N36" t="s" s="69">
        <v>91</v>
      </c>
      <c r="O36" t="s" s="70">
        <v>92</v>
      </c>
      <c r="P36" t="s" s="70">
        <v>93</v>
      </c>
      <c r="Q36" t="s" s="69">
        <v>94</v>
      </c>
      <c r="R36" t="s" s="69">
        <v>95</v>
      </c>
      <c r="S36" t="s" s="69">
        <v>96</v>
      </c>
      <c r="T36" t="s" s="69">
        <v>97</v>
      </c>
      <c r="U36" t="s" s="69">
        <v>98</v>
      </c>
      <c r="V36" s="71"/>
      <c r="W36" t="s" s="69">
        <v>99</v>
      </c>
      <c r="X36" t="s" s="69">
        <v>100</v>
      </c>
      <c r="Y36" s="72"/>
      <c r="Z36" s="33"/>
      <c r="AA36" s="33"/>
      <c r="AB36" s="33"/>
      <c r="AC36" s="33"/>
      <c r="AD36" s="33"/>
      <c r="AE36" s="33"/>
      <c r="AF36" s="33"/>
      <c r="AG36" s="33"/>
      <c r="AH36" s="33"/>
      <c r="AI36" s="33"/>
      <c r="AJ36" s="34"/>
    </row>
    <row r="37" ht="17.25" customHeight="1">
      <c r="A37" s="73">
        <f>COUNT(A4:A36)</f>
        <v>32</v>
      </c>
      <c r="B37" s="74"/>
      <c r="C37" s="75"/>
      <c r="D37" s="76">
        <f>SUM(D4:D36)</f>
        <v>3762</v>
      </c>
      <c r="E37" s="77">
        <f>SUM(E4:E36)</f>
        <v>272</v>
      </c>
      <c r="F37" s="78">
        <f>SUM(F4:F35)</f>
        <v>38</v>
      </c>
      <c r="G37" s="79">
        <f>SUM(G4:G35)</f>
        <v>2</v>
      </c>
      <c r="H37" s="78">
        <f>SUM(H4:H35)</f>
        <v>36</v>
      </c>
      <c r="I37" s="80">
        <f>H37/E37</f>
        <v>0.132352941176471</v>
      </c>
      <c r="J37" s="81">
        <f>SUM(J4:J36)</f>
        <v>111</v>
      </c>
      <c r="K37" s="81">
        <f>SUM(K4:K35)</f>
        <v>8</v>
      </c>
      <c r="L37" s="82">
        <f>SUM(L4:L35)</f>
        <v>5</v>
      </c>
      <c r="M37" s="81">
        <f>K37-L37</f>
        <v>3</v>
      </c>
      <c r="N37" s="80">
        <f>M37/J37</f>
        <v>0.027027027027027</v>
      </c>
      <c r="O37" s="83">
        <f>COUNTIF(O4:O35,"x")</f>
        <v>27</v>
      </c>
      <c r="P37" s="83">
        <f>COUNTIF(P4:P35,"x")</f>
        <v>0</v>
      </c>
      <c r="Q37" s="83">
        <f>COUNTIF(Q4:Q35,"x")</f>
        <v>0</v>
      </c>
      <c r="R37" s="83">
        <f>COUNTIF(R4:R35,"YES")</f>
        <v>26</v>
      </c>
      <c r="S37" s="83">
        <f>COUNTIF(S4:S35,"YES")</f>
        <v>22</v>
      </c>
      <c r="T37" s="83">
        <f>COUNTIF(T4:T35,"YES")</f>
        <v>16</v>
      </c>
      <c r="U37" s="83">
        <f>COUNTIF(U4:U35,"YES")</f>
        <v>23</v>
      </c>
      <c r="V37" s="84"/>
      <c r="W37" s="78">
        <f>COUNTIF(W4:W35,"x")</f>
        <v>28</v>
      </c>
      <c r="X37" s="78">
        <f>COUNTIF(X4:X35,"x")</f>
        <v>26</v>
      </c>
      <c r="Y37" s="48"/>
      <c r="Z37" s="33"/>
      <c r="AA37" s="33"/>
      <c r="AB37" s="33"/>
      <c r="AC37" s="33"/>
      <c r="AD37" s="33"/>
      <c r="AE37" s="33"/>
      <c r="AF37" s="33"/>
      <c r="AG37" s="33"/>
      <c r="AH37" s="33"/>
      <c r="AI37" s="33"/>
      <c r="AJ37" s="34"/>
    </row>
    <row r="38" ht="17.25" customHeight="1">
      <c r="A38" s="85"/>
      <c r="B38" s="86"/>
      <c r="C38" s="87"/>
      <c r="D38" s="88"/>
      <c r="E38" s="87"/>
      <c r="F38" s="89"/>
      <c r="G38" s="90"/>
      <c r="H38" s="89"/>
      <c r="I38" s="91"/>
      <c r="J38" s="91"/>
      <c r="K38" s="91"/>
      <c r="L38" s="91"/>
      <c r="M38" s="91"/>
      <c r="N38" s="92"/>
      <c r="O38" t="s" s="26">
        <v>24</v>
      </c>
      <c r="P38" s="27"/>
      <c r="Q38" s="28"/>
      <c r="R38" s="28"/>
      <c r="S38" s="28"/>
      <c r="T38" s="28"/>
      <c r="U38" s="93"/>
      <c r="V38" s="94"/>
      <c r="W38" s="95"/>
      <c r="X38" s="96"/>
      <c r="Y38" s="33"/>
      <c r="Z38" s="33"/>
      <c r="AA38" s="33"/>
      <c r="AB38" s="33"/>
      <c r="AC38" s="33"/>
      <c r="AD38" s="33"/>
      <c r="AE38" s="33"/>
      <c r="AF38" s="33"/>
      <c r="AG38" s="97"/>
      <c r="AH38" s="97"/>
      <c r="AI38" s="97"/>
      <c r="AJ38" s="98"/>
    </row>
    <row r="39" ht="17.25" customHeight="1">
      <c r="A39" s="99"/>
      <c r="B39" s="100"/>
      <c r="C39" s="33"/>
      <c r="D39" s="101"/>
      <c r="E39" s="33"/>
      <c r="F39" s="33"/>
      <c r="G39" s="33"/>
      <c r="H39" s="33"/>
      <c r="I39" s="33"/>
      <c r="J39" s="33"/>
      <c r="K39" s="33"/>
      <c r="L39" s="33"/>
      <c r="M39" s="33"/>
      <c r="N39" s="33"/>
      <c r="O39" s="102"/>
      <c r="P39" s="102"/>
      <c r="Q39" s="102"/>
      <c r="R39" s="102"/>
      <c r="S39" s="102"/>
      <c r="T39" s="102"/>
      <c r="U39" s="102"/>
      <c r="V39" s="33"/>
      <c r="W39" s="33"/>
      <c r="X39" s="33"/>
      <c r="Y39" s="33"/>
      <c r="Z39" s="33"/>
      <c r="AA39" s="33"/>
      <c r="AB39" s="33"/>
      <c r="AC39" s="33"/>
      <c r="AD39" s="33"/>
      <c r="AE39" s="33"/>
      <c r="AF39" s="33"/>
      <c r="AG39" s="97"/>
      <c r="AH39" s="97"/>
      <c r="AI39" s="97"/>
      <c r="AJ39" s="98"/>
    </row>
    <row r="40" ht="17.25" customHeight="1">
      <c r="A40" s="103"/>
      <c r="B40" t="s" s="104">
        <v>101</v>
      </c>
      <c r="C40" s="33"/>
      <c r="D40" s="101"/>
      <c r="E40" s="33"/>
      <c r="F40" s="33"/>
      <c r="G40" s="33"/>
      <c r="H40" s="33"/>
      <c r="I40" s="33"/>
      <c r="J40" s="33"/>
      <c r="K40" s="33"/>
      <c r="L40" s="33"/>
      <c r="M40" s="33"/>
      <c r="N40" s="105"/>
      <c r="O40" s="105"/>
      <c r="P40" s="33"/>
      <c r="Q40" s="105"/>
      <c r="R40" s="105"/>
      <c r="S40" s="105"/>
      <c r="T40" s="105"/>
      <c r="U40" s="105"/>
      <c r="V40" s="33"/>
      <c r="W40" s="33"/>
      <c r="X40" s="33"/>
      <c r="Y40" s="33"/>
      <c r="Z40" s="33"/>
      <c r="AA40" s="33"/>
      <c r="AB40" s="33"/>
      <c r="AC40" s="33"/>
      <c r="AD40" s="33"/>
      <c r="AE40" s="33"/>
      <c r="AF40" s="33"/>
      <c r="AG40" s="33"/>
      <c r="AH40" s="33"/>
      <c r="AI40" s="33"/>
      <c r="AJ40" s="34"/>
    </row>
    <row r="41" ht="17.25" customHeight="1">
      <c r="A41" s="106"/>
      <c r="B41" t="s" s="104">
        <v>102</v>
      </c>
      <c r="C41" s="33"/>
      <c r="D41" s="101"/>
      <c r="E41" s="33"/>
      <c r="F41" s="33"/>
      <c r="G41" s="33"/>
      <c r="H41" s="33"/>
      <c r="I41" s="33"/>
      <c r="J41" s="33"/>
      <c r="K41" s="33"/>
      <c r="L41" s="33"/>
      <c r="M41" s="33"/>
      <c r="N41" s="105"/>
      <c r="O41" s="107"/>
      <c r="P41" s="107"/>
      <c r="Q41" s="108"/>
      <c r="R41" s="107"/>
      <c r="S41" s="107"/>
      <c r="T41" s="107"/>
      <c r="U41" s="105"/>
      <c r="V41" s="33"/>
      <c r="W41" s="33"/>
      <c r="X41" s="33"/>
      <c r="Y41" s="33"/>
      <c r="Z41" s="33"/>
      <c r="AA41" s="33"/>
      <c r="AB41" s="33"/>
      <c r="AC41" s="33"/>
      <c r="AD41" s="33"/>
      <c r="AE41" s="33"/>
      <c r="AF41" s="33"/>
      <c r="AG41" s="33"/>
      <c r="AH41" s="33"/>
      <c r="AI41" s="33"/>
      <c r="AJ41" s="34"/>
    </row>
    <row r="42" ht="17.25" customHeight="1">
      <c r="A42" s="109"/>
      <c r="B42" t="s" s="104">
        <v>103</v>
      </c>
      <c r="C42" s="110"/>
      <c r="D42" s="101"/>
      <c r="E42" s="33"/>
      <c r="F42" s="33"/>
      <c r="G42" s="33"/>
      <c r="H42" s="33"/>
      <c r="I42" s="33"/>
      <c r="J42" s="33"/>
      <c r="K42" s="33"/>
      <c r="L42" s="33"/>
      <c r="M42" s="33"/>
      <c r="N42" s="33"/>
      <c r="O42" s="107"/>
      <c r="P42" s="107"/>
      <c r="Q42" s="108"/>
      <c r="R42" s="107"/>
      <c r="S42" s="107"/>
      <c r="T42" s="107"/>
      <c r="U42" s="33"/>
      <c r="V42" s="33"/>
      <c r="W42" s="33"/>
      <c r="X42" s="33"/>
      <c r="Y42" s="33"/>
      <c r="Z42" s="33"/>
      <c r="AA42" s="33"/>
      <c r="AB42" s="33"/>
      <c r="AC42" s="33"/>
      <c r="AD42" s="33"/>
      <c r="AE42" s="33"/>
      <c r="AF42" s="33"/>
      <c r="AG42" s="33"/>
      <c r="AH42" s="33"/>
      <c r="AI42" s="33"/>
      <c r="AJ42" s="34"/>
    </row>
    <row r="43" ht="17.25" customHeight="1">
      <c r="A43" s="111"/>
      <c r="B43" t="s" s="112">
        <v>104</v>
      </c>
      <c r="C43" s="110"/>
      <c r="D43" s="101"/>
      <c r="E43" s="33"/>
      <c r="F43" s="33"/>
      <c r="G43" s="33"/>
      <c r="H43" s="33"/>
      <c r="I43" s="33"/>
      <c r="J43" s="33"/>
      <c r="K43" s="33"/>
      <c r="L43" s="33"/>
      <c r="M43" s="33"/>
      <c r="N43" s="105"/>
      <c r="O43" s="108"/>
      <c r="P43" s="108"/>
      <c r="Q43" s="108"/>
      <c r="R43" s="108"/>
      <c r="S43" s="108"/>
      <c r="T43" s="108"/>
      <c r="U43" s="105"/>
      <c r="V43" s="33"/>
      <c r="W43" s="33"/>
      <c r="X43" s="33"/>
      <c r="Y43" s="33"/>
      <c r="Z43" s="33"/>
      <c r="AA43" s="33"/>
      <c r="AB43" s="33"/>
      <c r="AC43" s="33"/>
      <c r="AD43" s="33"/>
      <c r="AE43" s="33"/>
      <c r="AF43" s="33"/>
      <c r="AG43" s="33"/>
      <c r="AH43" s="33"/>
      <c r="AI43" s="33"/>
      <c r="AJ43" s="34"/>
    </row>
    <row r="44" ht="17.25" customHeight="1">
      <c r="A44" t="s" s="113">
        <v>105</v>
      </c>
      <c r="B44" t="s" s="112">
        <v>106</v>
      </c>
      <c r="C44" s="110"/>
      <c r="D44" s="101"/>
      <c r="E44" s="33"/>
      <c r="F44" s="33"/>
      <c r="G44" s="33"/>
      <c r="H44" s="33"/>
      <c r="I44" s="33"/>
      <c r="J44" s="33"/>
      <c r="K44" s="33"/>
      <c r="L44" s="33"/>
      <c r="M44" s="33"/>
      <c r="N44" s="105"/>
      <c r="O44" s="107"/>
      <c r="P44" s="107"/>
      <c r="Q44" s="108"/>
      <c r="R44" s="107"/>
      <c r="S44" s="107"/>
      <c r="T44" s="114"/>
      <c r="U44" s="105"/>
      <c r="V44" s="33"/>
      <c r="W44" s="33"/>
      <c r="X44" s="33"/>
      <c r="Y44" s="33"/>
      <c r="Z44" s="33"/>
      <c r="AA44" s="33"/>
      <c r="AB44" s="33"/>
      <c r="AC44" s="33"/>
      <c r="AD44" s="33"/>
      <c r="AE44" s="33"/>
      <c r="AF44" s="33"/>
      <c r="AG44" s="33"/>
      <c r="AH44" s="33"/>
      <c r="AI44" s="33"/>
      <c r="AJ44" s="34"/>
    </row>
    <row r="45" ht="17.25" customHeight="1">
      <c r="A45" t="s" s="115">
        <v>38</v>
      </c>
      <c r="B45" t="s" s="112">
        <v>107</v>
      </c>
      <c r="C45" s="110"/>
      <c r="D45" s="101"/>
      <c r="E45" s="33"/>
      <c r="F45" s="33"/>
      <c r="G45" s="33"/>
      <c r="H45" s="33"/>
      <c r="I45" s="33"/>
      <c r="J45" s="33"/>
      <c r="K45" s="33"/>
      <c r="L45" s="33"/>
      <c r="M45" s="33"/>
      <c r="N45" s="33"/>
      <c r="O45" s="107"/>
      <c r="P45" s="107"/>
      <c r="Q45" s="108"/>
      <c r="R45" s="107"/>
      <c r="S45" s="107"/>
      <c r="T45" s="114"/>
      <c r="U45" s="33"/>
      <c r="V45" s="33"/>
      <c r="W45" s="33"/>
      <c r="X45" s="33"/>
      <c r="Y45" s="33"/>
      <c r="Z45" s="33"/>
      <c r="AA45" s="33"/>
      <c r="AB45" s="33"/>
      <c r="AC45" s="33"/>
      <c r="AD45" s="33"/>
      <c r="AE45" s="33"/>
      <c r="AF45" s="33"/>
      <c r="AG45" s="33"/>
      <c r="AH45" s="33"/>
      <c r="AI45" s="33"/>
      <c r="AJ45" s="34"/>
    </row>
    <row r="46" ht="13.8" customHeight="1">
      <c r="A46" t="s" s="116">
        <v>108</v>
      </c>
      <c r="B46" t="s" s="117">
        <v>109</v>
      </c>
      <c r="C46" s="118"/>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1"/>
    </row>
  </sheetData>
  <mergeCells count="14">
    <mergeCell ref="O45:P45"/>
    <mergeCell ref="R45:S45"/>
    <mergeCell ref="O41:P41"/>
    <mergeCell ref="S41:T41"/>
    <mergeCell ref="O42:P42"/>
    <mergeCell ref="S42:T42"/>
    <mergeCell ref="O44:P44"/>
    <mergeCell ref="R44:S44"/>
    <mergeCell ref="R40:S40"/>
    <mergeCell ref="R1:U1"/>
    <mergeCell ref="A2:C2"/>
    <mergeCell ref="O2:U2"/>
    <mergeCell ref="C38:E38"/>
    <mergeCell ref="O38:U38"/>
  </mergeCells>
  <conditionalFormatting sqref="G4:G35">
    <cfRule type="cellIs" dxfId="19" priority="1" operator="between" stopIfTrue="1">
      <formula>0.01</formula>
      <formula>100</formula>
    </cfRule>
  </conditionalFormatting>
  <conditionalFormatting sqref="H4:H35 M4:M35">
    <cfRule type="cellIs" dxfId="20" priority="1" operator="between" stopIfTrue="1">
      <formula>-1</formula>
      <formula>-100</formula>
    </cfRule>
  </conditionalFormatting>
  <conditionalFormatting sqref="I4:I35">
    <cfRule type="cellIs" dxfId="21" priority="1" operator="lessThan" stopIfTrue="1">
      <formula>0</formula>
    </cfRule>
    <cfRule type="cellIs" dxfId="22" priority="2" operator="between" stopIfTrue="1">
      <formula>-5</formula>
      <formula>-0.01</formula>
    </cfRule>
    <cfRule type="cellIs" dxfId="23" priority="3" operator="between" stopIfTrue="1">
      <formula>0.01</formula>
      <formula>0.499</formula>
    </cfRule>
    <cfRule type="cellIs" dxfId="24" priority="4" operator="between" stopIfTrue="1">
      <formula>0.5</formula>
      <formula>0.999</formula>
    </cfRule>
    <cfRule type="cellIs" dxfId="25" priority="5" operator="between" stopIfTrue="1">
      <formula>1</formula>
      <formula>5</formula>
    </cfRule>
  </conditionalFormatting>
  <conditionalFormatting sqref="L4:L35">
    <cfRule type="cellIs" dxfId="26" priority="1" operator="between" stopIfTrue="1">
      <formula>1</formula>
      <formula>100</formula>
    </cfRule>
  </conditionalFormatting>
  <conditionalFormatting sqref="N4:N35">
    <cfRule type="cellIs" dxfId="27" priority="1" operator="lessThan" stopIfTrue="1">
      <formula>0</formula>
    </cfRule>
    <cfRule type="cellIs" dxfId="28" priority="2" operator="between" stopIfTrue="1">
      <formula>-5</formula>
      <formula>-0.01</formula>
    </cfRule>
    <cfRule type="cellIs" dxfId="29" priority="3" operator="between" stopIfTrue="1">
      <formula>0.5</formula>
      <formula>0.999</formula>
    </cfRule>
    <cfRule type="cellIs" dxfId="30" priority="4" operator="between" stopIfTrue="1">
      <formula>1</formula>
      <formula>5</formula>
    </cfRule>
  </conditionalFormatting>
  <conditionalFormatting sqref="O4:Q35">
    <cfRule type="notContainsText" dxfId="31" priority="1" stopIfTrue="1" text="x">
      <formula>ISERROR(FIND(UPPER("x"),UPPER(O4)))</formula>
      <formula>"x"</formula>
    </cfRule>
    <cfRule type="containsText" dxfId="32" priority="2" stopIfTrue="1" text="x">
      <formula>NOT(ISERROR(FIND(UPPER("x"),UPPER(O4))))</formula>
      <formula>"x"</formula>
    </cfRule>
  </conditionalFormatting>
  <conditionalFormatting sqref="R4:U35">
    <cfRule type="cellIs" dxfId="33" priority="1" operator="equal" stopIfTrue="1">
      <formula>"No Record"</formula>
    </cfRule>
    <cfRule type="cellIs" dxfId="34" priority="2" operator="equal" stopIfTrue="1">
      <formula>"Yes"</formula>
    </cfRule>
    <cfRule type="cellIs" dxfId="35" priority="3" operator="equal" stopIfTrue="1">
      <formula>"No"</formula>
    </cfRule>
  </conditionalFormatting>
  <conditionalFormatting sqref="W4:X35">
    <cfRule type="notContainsText" dxfId="36" priority="1" stopIfTrue="1" text="x">
      <formula>ISERROR(FIND(UPPER("x"),UPPER(W4)))</formula>
      <formula>"x"</formula>
    </cfRule>
    <cfRule type="containsText" dxfId="37"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AJ62"/>
  <sheetViews>
    <sheetView workbookViewId="0" showGridLines="0" defaultGridColor="1"/>
  </sheetViews>
  <sheetFormatPr defaultColWidth="7.16667" defaultRowHeight="13.2" customHeight="1" outlineLevelRow="0" outlineLevelCol="0"/>
  <cols>
    <col min="1" max="1" width="11.5" style="123" customWidth="1"/>
    <col min="2" max="2" width="6.35156" style="123" customWidth="1"/>
    <col min="3" max="3" width="16.6719" style="123" customWidth="1"/>
    <col min="4" max="4" width="8" style="123" customWidth="1"/>
    <col min="5" max="5" width="12" style="123" customWidth="1"/>
    <col min="6" max="6" width="7.17188" style="123" customWidth="1"/>
    <col min="7" max="7" width="5.5" style="123" customWidth="1"/>
    <col min="8" max="8" width="7.17188" style="123" customWidth="1"/>
    <col min="9" max="10" width="12" style="123" customWidth="1"/>
    <col min="11" max="13" width="6.35156" style="123" customWidth="1"/>
    <col min="14" max="14" width="12.1719" style="123" customWidth="1"/>
    <col min="15" max="16" width="12.8516" style="123" customWidth="1"/>
    <col min="17" max="17" width="13.5" style="123" customWidth="1"/>
    <col min="18" max="18" width="12.5" style="123" customWidth="1"/>
    <col min="19" max="19" width="11.6719" style="123" customWidth="1"/>
    <col min="20" max="20" width="12.6719" style="123" customWidth="1"/>
    <col min="21" max="21" width="12.5" style="123" customWidth="1"/>
    <col min="22" max="22" width="1.85156" style="123" customWidth="1"/>
    <col min="23" max="23" width="12.8516" style="123" customWidth="1"/>
    <col min="24" max="24" width="12.5" style="123" customWidth="1"/>
    <col min="25" max="25" width="3" style="123" customWidth="1"/>
    <col min="26" max="32" width="7.17188" style="123" customWidth="1"/>
    <col min="33" max="33" width="35.6719" style="123" customWidth="1"/>
    <col min="34" max="34" width="39.5" style="123" customWidth="1"/>
    <col min="35" max="35" width="42" style="123" customWidth="1"/>
    <col min="36" max="36" width="37.8516" style="123" customWidth="1"/>
    <col min="37" max="256" width="7.17188" style="123"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2952</v>
      </c>
      <c r="B4" t="s" s="50">
        <f>VLOOKUP(A4,'Membership-Insurance Progress R'!B$8:C$719,2,FALSE)</f>
        <v>139</v>
      </c>
      <c r="C4" t="s" s="51">
        <f>VLOOKUP(A4,'Membership-Insurance Progress R'!B$8:D$601,3,FALSE)</f>
        <v>140</v>
      </c>
      <c r="D4" s="52">
        <f>VLOOKUP(A4,'Membership-Insurance Progress R'!B$8:U$601,4,FALSE)</f>
        <v>295</v>
      </c>
      <c r="E4" s="53">
        <f>VLOOKUP(A4,'Membership-Insurance Progress R'!B$8:U$601,5,FALSE)</f>
        <v>17</v>
      </c>
      <c r="F4" s="53">
        <f>VLOOKUP($A4,'Membership-Insurance Progress R'!$B$8:$U$601,9,FALSE)</f>
        <v>0</v>
      </c>
      <c r="G4" s="53">
        <f>VLOOKUP($A4,'Membership-Insurance Progress R'!$B$8:$U$601,10,FALSE)</f>
        <v>0</v>
      </c>
      <c r="H4" s="53">
        <f>VLOOKUP($A4,'Membership-Insurance Progress R'!$B$8:$U$601,11,FALSE)</f>
        <v>0</v>
      </c>
      <c r="I4" s="54">
        <f>IF(E4,$H4/$E4,0)</f>
        <v>0</v>
      </c>
      <c r="J4" s="55">
        <f>VLOOKUP(A4,'Membership-Insurance Progress R'!B$8:U$601,13,FALSE)</f>
        <v>6</v>
      </c>
      <c r="K4" s="55">
        <f>VLOOKUP($A4,'Membership-Insurance Progress R'!$B$8:$U$601,17,FALSE)</f>
        <v>0</v>
      </c>
      <c r="L4" s="55">
        <f>VLOOKUP($A4,'Membership-Insurance Progress R'!$B$8:$U$601,18,FALSE)</f>
        <v>0</v>
      </c>
      <c r="M4" s="55">
        <f>VLOOKUP($A4,'Membership-Insurance Progress R'!$B$8:$U$601,19,FALSE)</f>
        <v>0</v>
      </c>
      <c r="N4" s="54">
        <f>IF(J4,$M4/$J4,0)</f>
        <v>0</v>
      </c>
      <c r="O4" t="s" s="56">
        <f>IF(ISERROR(VLOOKUP(A4,'365'!A$1:A$900,1,FALSE)),"x",VLOOKUP(A4,'365'!A$1:A$900,"x",FALSE))</f>
        <v>36</v>
      </c>
      <c r="P4" s="57">
        <f>IF(ISERROR(VLOOKUP(A4,'1728'!A$1:A$900,1,FALSE)),"x",VLOOKUP(A4,'1728'!A$1:A$900,"x",FALSE))</f>
      </c>
      <c r="Q4" s="58">
        <f>IF(ISERROR(VLOOKUP(A4,'SP7'!A$1:A$897,1,FALSE)),"x",VLOOKUP(A4,'SP7'!A$1:A$897,"x",FALSE))</f>
      </c>
      <c r="R4" t="s" s="59">
        <v>39</v>
      </c>
      <c r="S4" t="s" s="59">
        <v>39</v>
      </c>
      <c r="T4" t="s" s="59">
        <v>38</v>
      </c>
      <c r="U4" t="s" s="59">
        <v>39</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49">
        <v>4874</v>
      </c>
      <c r="B5" t="s" s="50">
        <f>VLOOKUP(A5,'Membership-Insurance Progress R'!B$8:C$719,2,FALSE)</f>
        <v>139</v>
      </c>
      <c r="C5" t="s" s="51">
        <f>VLOOKUP(A5,'Membership-Insurance Progress R'!B$8:D$601,3,FALSE)</f>
        <v>141</v>
      </c>
      <c r="D5" s="52">
        <f>VLOOKUP(A5,'Membership-Insurance Progress R'!B$8:U$601,4,FALSE)</f>
        <v>176</v>
      </c>
      <c r="E5" s="53">
        <f>VLOOKUP(A5,'Membership-Insurance Progress R'!B$8:U$601,5,FALSE)</f>
        <v>12</v>
      </c>
      <c r="F5" s="53">
        <f>VLOOKUP($A5,'Membership-Insurance Progress R'!$B$8:$U$601,9,FALSE)</f>
        <v>5</v>
      </c>
      <c r="G5" s="53">
        <f>VLOOKUP($A5,'Membership-Insurance Progress R'!$B$8:$U$601,10,FALSE)</f>
        <v>0</v>
      </c>
      <c r="H5" s="53">
        <f>VLOOKUP($A5,'Membership-Insurance Progress R'!$B$8:$U$601,11,FALSE)</f>
        <v>5</v>
      </c>
      <c r="I5" s="54">
        <f>IF(E5,$H5/$E5,0)</f>
        <v>0.416666666666667</v>
      </c>
      <c r="J5" s="55">
        <f>VLOOKUP(A5,'Membership-Insurance Progress R'!B$8:U$601,13,FALSE)</f>
        <v>4</v>
      </c>
      <c r="K5" s="55">
        <f>VLOOKUP($A5,'Membership-Insurance Progress R'!$B$8:$U$601,17,FALSE)</f>
        <v>2</v>
      </c>
      <c r="L5" s="55">
        <f>VLOOKUP($A5,'Membership-Insurance Progress R'!$B$8:$U$601,18,FALSE)</f>
        <v>1</v>
      </c>
      <c r="M5" s="55">
        <f>VLOOKUP($A5,'Membership-Insurance Progress R'!$B$8:$U$601,19,FALSE)</f>
        <v>1</v>
      </c>
      <c r="N5" s="54">
        <f>IF(J5,$M5/$J5,0)</f>
        <v>0.25</v>
      </c>
      <c r="O5" t="s" s="56">
        <f>IF(ISERROR(VLOOKUP(A5,'365'!A$1:A$900,1,FALSE)),"x",VLOOKUP(A5,'365'!A$1:A$900,"x",FALSE))</f>
        <v>36</v>
      </c>
      <c r="P5" s="57">
        <f>IF(ISERROR(VLOOKUP(A5,'1728'!A$1:A$900,1,FALSE)),"x",VLOOKUP(A5,'1728'!A$1:A$900,"x",FALSE))</f>
      </c>
      <c r="Q5" s="58">
        <f>IF(ISERROR(VLOOKUP(A5,'SP7'!A$1:A$897,1,FALSE)),"x",VLOOKUP(A5,'SP7'!A$1:A$897,"x",FALSE))</f>
      </c>
      <c r="R5" t="s" s="59">
        <v>39</v>
      </c>
      <c r="S5" t="s" s="59">
        <v>39</v>
      </c>
      <c r="T5" t="s" s="59">
        <v>39</v>
      </c>
      <c r="U5" t="s" s="59">
        <v>39</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5627</v>
      </c>
      <c r="B6" t="s" s="50">
        <f>VLOOKUP(A6,'Membership-Insurance Progress R'!B$8:C$719,2,FALSE)</f>
        <v>139</v>
      </c>
      <c r="C6" t="s" s="51">
        <f>VLOOKUP(A6,'Membership-Insurance Progress R'!B$8:D$601,3,FALSE)</f>
        <v>142</v>
      </c>
      <c r="D6" s="52">
        <f>VLOOKUP(A6,'Membership-Insurance Progress R'!B$8:U$601,4,FALSE)</f>
        <v>112</v>
      </c>
      <c r="E6" s="53">
        <f>VLOOKUP(A6,'Membership-Insurance Progress R'!B$8:U$601,5,FALSE)</f>
        <v>8</v>
      </c>
      <c r="F6" s="53">
        <f>VLOOKUP($A6,'Membership-Insurance Progress R'!$B$8:$U$601,9,FALSE)</f>
        <v>2</v>
      </c>
      <c r="G6" s="53">
        <f>VLOOKUP($A6,'Membership-Insurance Progress R'!$B$8:$U$601,10,FALSE)</f>
        <v>0</v>
      </c>
      <c r="H6" s="53">
        <f>VLOOKUP($A6,'Membership-Insurance Progress R'!$B$8:$U$601,11,FALSE)</f>
        <v>2</v>
      </c>
      <c r="I6" s="54">
        <f>IF(E6,$H6/$E6,0)</f>
        <v>0.25</v>
      </c>
      <c r="J6" s="55">
        <f>VLOOKUP(A6,'Membership-Insurance Progress R'!B$8:U$601,13,FALSE)</f>
        <v>3</v>
      </c>
      <c r="K6" s="55">
        <f>VLOOKUP($A6,'Membership-Insurance Progress R'!$B$8:$U$601,17,FALSE)</f>
        <v>1</v>
      </c>
      <c r="L6" s="55">
        <f>VLOOKUP($A6,'Membership-Insurance Progress R'!$B$8:$U$601,18,FALSE)</f>
        <v>0</v>
      </c>
      <c r="M6" s="55">
        <f>VLOOKUP($A6,'Membership-Insurance Progress R'!$B$8:$U$601,19,FALSE)</f>
        <v>1</v>
      </c>
      <c r="N6" s="54">
        <f>IF(J6,$M6/$J6,0)</f>
        <v>0.333333333333333</v>
      </c>
      <c r="O6" t="s" s="56">
        <f>IF(ISERROR(VLOOKUP(A6,'365'!A$1:A$900,1,FALSE)),"x",VLOOKUP(A6,'365'!A$1:A$900,"x",FALSE))</f>
        <v>36</v>
      </c>
      <c r="P6" s="57">
        <f>IF(ISERROR(VLOOKUP(A6,'1728'!A$1:A$900,1,FALSE)),"x",VLOOKUP(A6,'1728'!A$1:A$900,"x",FALSE))</f>
      </c>
      <c r="Q6" s="58">
        <f>IF(ISERROR(VLOOKUP(A6,'SP7'!A$1:A$897,1,FALSE)),"x",VLOOKUP(A6,'SP7'!A$1:A$897,"x",FALSE))</f>
      </c>
      <c r="R6" t="s" s="59">
        <v>37</v>
      </c>
      <c r="S6" t="s" s="59">
        <v>38</v>
      </c>
      <c r="T6" t="s" s="59">
        <v>38</v>
      </c>
      <c r="U6" t="s" s="59">
        <v>38</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10178</v>
      </c>
      <c r="B7" t="s" s="50">
        <f>VLOOKUP(A7,'Membership-Insurance Progress R'!B$8:C$719,2,FALSE)</f>
        <v>139</v>
      </c>
      <c r="C7" t="s" s="51">
        <f>VLOOKUP(A7,'Membership-Insurance Progress R'!B$8:D$601,3,FALSE)</f>
        <v>143</v>
      </c>
      <c r="D7" s="52">
        <f>VLOOKUP(A7,'Membership-Insurance Progress R'!B$8:U$601,4,FALSE)</f>
        <v>102</v>
      </c>
      <c r="E7" s="53">
        <f>VLOOKUP(A7,'Membership-Insurance Progress R'!B$8:U$601,5,FALSE)</f>
        <v>7</v>
      </c>
      <c r="F7" s="53">
        <f>VLOOKUP($A7,'Membership-Insurance Progress R'!$B$8:$U$601,9,FALSE)</f>
        <v>0</v>
      </c>
      <c r="G7" s="53">
        <f>VLOOKUP($A7,'Membership-Insurance Progress R'!$B$8:$U$601,10,FALSE)</f>
        <v>0</v>
      </c>
      <c r="H7" s="53">
        <f>VLOOKUP($A7,'Membership-Insurance Progress R'!$B$8:$U$601,11,FALSE)</f>
        <v>0</v>
      </c>
      <c r="I7" s="54">
        <f>IF(E7,$H7/$E7,0)</f>
        <v>0</v>
      </c>
      <c r="J7" s="55">
        <f>VLOOKUP(A7,'Membership-Insurance Progress R'!B$8:U$601,13,FALSE)</f>
        <v>3</v>
      </c>
      <c r="K7" s="55">
        <f>VLOOKUP($A7,'Membership-Insurance Progress R'!$B$8:$U$601,17,FALSE)</f>
        <v>0</v>
      </c>
      <c r="L7" s="55">
        <f>VLOOKUP($A7,'Membership-Insurance Progress R'!$B$8:$U$601,18,FALSE)</f>
        <v>2</v>
      </c>
      <c r="M7" s="55">
        <f>VLOOKUP($A7,'Membership-Insurance Progress R'!$B$8:$U$601,19,FALSE)</f>
        <v>-2</v>
      </c>
      <c r="N7" s="54">
        <f>IF(J7,$M7/$J7,0)</f>
        <v>-0.666666666666667</v>
      </c>
      <c r="O7" t="s" s="56">
        <f>IF(ISERROR(VLOOKUP(A7,'365'!A$1:A$900,1,FALSE)),"x",VLOOKUP(A7,'365'!A$1:A$900,"x",FALSE))</f>
        <v>36</v>
      </c>
      <c r="P7" s="57">
        <f>IF(ISERROR(VLOOKUP(A7,'1728'!A$1:A$900,1,FALSE)),"x",VLOOKUP(A7,'1728'!A$1:A$900,"x",FALSE))</f>
      </c>
      <c r="Q7" s="58">
        <f>IF(ISERROR(VLOOKUP(A7,'SP7'!A$1:A$897,1,FALSE)),"x",VLOOKUP(A7,'SP7'!A$1:A$897,"x",FALSE))</f>
      </c>
      <c r="R7" t="s" s="59">
        <v>39</v>
      </c>
      <c r="S7" t="s" s="59">
        <v>39</v>
      </c>
      <c r="T7" t="s" s="59">
        <v>39</v>
      </c>
      <c r="U7" t="s" s="59">
        <v>39</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49">
        <v>10911</v>
      </c>
      <c r="B8" t="s" s="50">
        <f>VLOOKUP(A8,'Membership-Insurance Progress R'!B$8:C$719,2,FALSE)</f>
        <v>139</v>
      </c>
      <c r="C8" t="s" s="51">
        <f>VLOOKUP(A8,'Membership-Insurance Progress R'!B$8:D$601,3,FALSE)</f>
        <v>144</v>
      </c>
      <c r="D8" s="52">
        <f>VLOOKUP(A8,'Membership-Insurance Progress R'!B$8:U$601,4,FALSE)</f>
        <v>86</v>
      </c>
      <c r="E8" s="53">
        <f>VLOOKUP(A8,'Membership-Insurance Progress R'!B$8:U$601,5,FALSE)</f>
        <v>6</v>
      </c>
      <c r="F8" s="53">
        <f>VLOOKUP($A8,'Membership-Insurance Progress R'!$B$8:$U$601,9,FALSE)</f>
        <v>1</v>
      </c>
      <c r="G8" s="53">
        <f>VLOOKUP($A8,'Membership-Insurance Progress R'!$B$8:$U$601,10,FALSE)</f>
        <v>0</v>
      </c>
      <c r="H8" s="53">
        <f>VLOOKUP($A8,'Membership-Insurance Progress R'!$B$8:$U$601,11,FALSE)</f>
        <v>1</v>
      </c>
      <c r="I8" s="54">
        <f>IF(E8,$H8/$E8,0)</f>
        <v>0.166666666666667</v>
      </c>
      <c r="J8" s="55">
        <f>VLOOKUP(A8,'Membership-Insurance Progress R'!B$8:U$601,13,FALSE)</f>
        <v>3</v>
      </c>
      <c r="K8" s="55">
        <f>VLOOKUP($A8,'Membership-Insurance Progress R'!$B$8:$U$601,17,FALSE)</f>
        <v>0</v>
      </c>
      <c r="L8" s="55">
        <f>VLOOKUP($A8,'Membership-Insurance Progress R'!$B$8:$U$601,18,FALSE)</f>
        <v>0</v>
      </c>
      <c r="M8" s="55">
        <f>VLOOKUP($A8,'Membership-Insurance Progress R'!$B$8:$U$601,19,FALSE)</f>
        <v>0</v>
      </c>
      <c r="N8" s="54">
        <f>IF(J8,$M8/$J8,0)</f>
        <v>0</v>
      </c>
      <c r="O8" t="s" s="56">
        <f>IF(ISERROR(VLOOKUP(A8,'365'!A$1:A$900,1,FALSE)),"x",VLOOKUP(A8,'365'!A$1:A$900,"x",FALSE))</f>
        <v>36</v>
      </c>
      <c r="P8" s="57">
        <f>IF(ISERROR(VLOOKUP(A8,'1728'!A$1:A$900,1,FALSE)),"x",VLOOKUP(A8,'1728'!A$1:A$900,"x",FALSE))</f>
      </c>
      <c r="Q8" s="58">
        <f>IF(ISERROR(VLOOKUP(A8,'SP7'!A$1:A$897,1,FALSE)),"x",VLOOKUP(A8,'SP7'!A$1:A$897,"x",FALSE))</f>
      </c>
      <c r="R8" t="s" s="59">
        <v>37</v>
      </c>
      <c r="S8" t="s" s="59">
        <v>39</v>
      </c>
      <c r="T8" t="s" s="59">
        <v>38</v>
      </c>
      <c r="U8" t="s" s="59">
        <v>38</v>
      </c>
      <c r="V8" s="61"/>
      <c r="W8" t="s" s="56">
        <f>IF(ISERROR(VLOOKUP(A8,'185'!A$1:A$900,1,FALSE)),"x",VLOOKUP(A8,'185'!A$1:A$900,"x",FALSE))</f>
        <v>36</v>
      </c>
      <c r="X8" t="s" s="56">
        <f>IF(ISERROR(VLOOKUP(A8,'1295-1'!A$1:A$900,1,FALSE)),"x",VLOOKUP(A8,'1295-1'!A$1:A$900,"x",FALSE))</f>
        <v>36</v>
      </c>
      <c r="Y8" s="48"/>
      <c r="Z8" s="33"/>
      <c r="AA8" s="33"/>
      <c r="AB8" s="33"/>
      <c r="AC8" s="33"/>
      <c r="AD8" s="33"/>
      <c r="AE8" s="33"/>
      <c r="AF8" s="33"/>
      <c r="AG8" s="33"/>
      <c r="AH8" s="33"/>
      <c r="AI8" s="33"/>
      <c r="AJ8" s="34"/>
    </row>
    <row r="9" ht="17.25" customHeight="1">
      <c r="A9" s="49">
        <v>11060</v>
      </c>
      <c r="B9" t="s" s="50">
        <f>VLOOKUP(A9,'Membership-Insurance Progress R'!B$8:C$719,2,FALSE)</f>
        <v>139</v>
      </c>
      <c r="C9" t="s" s="51">
        <f>VLOOKUP(A9,'Membership-Insurance Progress R'!B$8:D$601,3,FALSE)</f>
        <v>145</v>
      </c>
      <c r="D9" s="52">
        <f>VLOOKUP(A9,'Membership-Insurance Progress R'!B$8:U$601,4,FALSE)</f>
        <v>65</v>
      </c>
      <c r="E9" s="53">
        <f>VLOOKUP(A9,'Membership-Insurance Progress R'!B$8:U$601,5,FALSE)</f>
        <v>4</v>
      </c>
      <c r="F9" s="53">
        <f>VLOOKUP($A9,'Membership-Insurance Progress R'!$B$8:$U$601,9,FALSE)</f>
        <v>0</v>
      </c>
      <c r="G9" s="53">
        <f>VLOOKUP($A9,'Membership-Insurance Progress R'!$B$8:$U$601,10,FALSE)</f>
        <v>0</v>
      </c>
      <c r="H9" s="53">
        <f>VLOOKUP($A9,'Membership-Insurance Progress R'!$B$8:$U$601,11,FALSE)</f>
        <v>0</v>
      </c>
      <c r="I9" s="54">
        <f>IF(E9,$H9/$E9,0)</f>
        <v>0</v>
      </c>
      <c r="J9" s="55">
        <f>VLOOKUP(A9,'Membership-Insurance Progress R'!B$8:U$601,13,FALSE)</f>
        <v>3</v>
      </c>
      <c r="K9" s="55">
        <f>VLOOKUP($A9,'Membership-Insurance Progress R'!$B$8:$U$601,17,FALSE)</f>
        <v>0</v>
      </c>
      <c r="L9" s="55">
        <f>VLOOKUP($A9,'Membership-Insurance Progress R'!$B$8:$U$601,18,FALSE)</f>
        <v>0</v>
      </c>
      <c r="M9" s="55">
        <f>VLOOKUP($A9,'Membership-Insurance Progress R'!$B$8:$U$601,19,FALSE)</f>
        <v>0</v>
      </c>
      <c r="N9" s="54">
        <f>IF(J9,$M9/$J9,0)</f>
        <v>0</v>
      </c>
      <c r="O9" s="57">
        <f>IF(ISERROR(VLOOKUP(A9,'365'!A$1:A$900,1,FALSE)),"x",VLOOKUP(A9,'365'!A$1:A$900,"x",FALSE))</f>
      </c>
      <c r="P9" s="57">
        <f>IF(ISERROR(VLOOKUP(A9,'1728'!A$1:A$900,1,FALSE)),"x",VLOOKUP(A9,'1728'!A$1:A$900,"x",FALSE))</f>
      </c>
      <c r="Q9" s="58">
        <f>IF(ISERROR(VLOOKUP(A9,'SP7'!A$1:A$897,1,FALSE)),"x",VLOOKUP(A9,'SP7'!A$1:A$897,"x",FALSE))</f>
      </c>
      <c r="R9" t="s" s="59">
        <v>38</v>
      </c>
      <c r="S9" t="s" s="59">
        <v>38</v>
      </c>
      <c r="T9" t="s" s="59">
        <v>38</v>
      </c>
      <c r="U9" t="s" s="59">
        <v>38</v>
      </c>
      <c r="V9" s="61"/>
      <c r="W9" s="57">
        <f>IF(ISERROR(VLOOKUP(A9,'185'!A$1:A$900,1,FALSE)),"x",VLOOKUP(A9,'185'!A$1:A$900,"x",FALSE))</f>
      </c>
      <c r="X9" s="57">
        <f>IF(ISERROR(VLOOKUP(A9,'1295-1'!A$1:A$900,1,FALSE)),"x",VLOOKUP(A9,'1295-1'!A$1:A$900,"x",FALSE))</f>
      </c>
      <c r="Y9" s="48"/>
      <c r="Z9" s="33"/>
      <c r="AA9" s="33"/>
      <c r="AB9" s="33"/>
      <c r="AC9" s="33"/>
      <c r="AD9" s="33"/>
      <c r="AE9" s="33"/>
      <c r="AF9" s="33"/>
      <c r="AG9" s="33"/>
      <c r="AH9" s="33"/>
      <c r="AI9" s="33"/>
      <c r="AJ9" s="34"/>
    </row>
    <row r="10" ht="17.25" customHeight="1">
      <c r="A10" s="49">
        <v>1087</v>
      </c>
      <c r="B10" t="s" s="50">
        <f>VLOOKUP(A10,'Membership-Insurance Progress R'!B$8:C$719,2,FALSE)</f>
        <v>146</v>
      </c>
      <c r="C10" t="s" s="51">
        <f>VLOOKUP(A10,'Membership-Insurance Progress R'!B$8:D$601,3,FALSE)</f>
        <v>147</v>
      </c>
      <c r="D10" s="52">
        <f>VLOOKUP(A10,'Membership-Insurance Progress R'!B$8:U$601,4,FALSE)</f>
        <v>152</v>
      </c>
      <c r="E10" s="53">
        <f>VLOOKUP(A10,'Membership-Insurance Progress R'!B$8:U$601,5,FALSE)</f>
        <v>11</v>
      </c>
      <c r="F10" s="53">
        <f>VLOOKUP($A10,'Membership-Insurance Progress R'!$B$8:$U$601,9,FALSE)</f>
        <v>0</v>
      </c>
      <c r="G10" s="53">
        <f>VLOOKUP($A10,'Membership-Insurance Progress R'!$B$8:$U$601,10,FALSE)</f>
        <v>0</v>
      </c>
      <c r="H10" s="53">
        <f>VLOOKUP($A10,'Membership-Insurance Progress R'!$B$8:$U$601,11,FALSE)</f>
        <v>0</v>
      </c>
      <c r="I10" s="54">
        <f>IF(E10,$H10/$E10,0)</f>
        <v>0</v>
      </c>
      <c r="J10" s="55">
        <f>VLOOKUP(A10,'Membership-Insurance Progress R'!B$8:U$601,13,FALSE)</f>
        <v>4</v>
      </c>
      <c r="K10" s="55">
        <f>VLOOKUP($A10,'Membership-Insurance Progress R'!$B$8:$U$601,17,FALSE)</f>
        <v>1</v>
      </c>
      <c r="L10" s="55">
        <f>VLOOKUP($A10,'Membership-Insurance Progress R'!$B$8:$U$601,18,FALSE)</f>
        <v>0</v>
      </c>
      <c r="M10" s="55">
        <f>VLOOKUP($A10,'Membership-Insurance Progress R'!$B$8:$U$601,19,FALSE)</f>
        <v>1</v>
      </c>
      <c r="N10" s="54">
        <f>IF(J10,$M10/$J10,0)</f>
        <v>0.25</v>
      </c>
      <c r="O10" s="57">
        <f>IF(ISERROR(VLOOKUP(A10,'365'!A$1:A$900,1,FALSE)),"x",VLOOKUP(A10,'365'!A$1:A$900,"x",FALSE))</f>
      </c>
      <c r="P10" s="57">
        <f>IF(ISERROR(VLOOKUP(A10,'1728'!A$1:A$900,1,FALSE)),"x",VLOOKUP(A10,'1728'!A$1:A$900,"x",FALSE))</f>
      </c>
      <c r="Q10" s="58">
        <f>IF(ISERROR(VLOOKUP(A10,'SP7'!A$1:A$897,1,FALSE)),"x",VLOOKUP(A10,'SP7'!A$1:A$897,"x",FALSE))</f>
      </c>
      <c r="R10" t="s" s="59">
        <v>38</v>
      </c>
      <c r="S10" t="s" s="59">
        <v>38</v>
      </c>
      <c r="T10" t="s" s="59">
        <v>38</v>
      </c>
      <c r="U10" t="s" s="59">
        <v>38</v>
      </c>
      <c r="V10" s="60"/>
      <c r="W10" s="57">
        <f>IF(ISERROR(VLOOKUP(A10,'185'!A$1:A$900,1,FALSE)),"x",VLOOKUP(A10,'185'!A$1:A$900,"x",FALSE))</f>
      </c>
      <c r="X10" s="57">
        <f>IF(ISERROR(VLOOKUP(A10,'1295-1'!A$1:A$900,1,FALSE)),"x",VLOOKUP(A10,'1295-1'!A$1:A$900,"x",FALSE))</f>
      </c>
      <c r="Y10" s="48"/>
      <c r="Z10" s="33"/>
      <c r="AA10" s="33"/>
      <c r="AB10" s="33"/>
      <c r="AC10" s="33"/>
      <c r="AD10" s="33"/>
      <c r="AE10" s="33"/>
      <c r="AF10" s="33"/>
      <c r="AG10" s="33"/>
      <c r="AH10" s="33"/>
      <c r="AI10" s="33"/>
      <c r="AJ10" s="34"/>
    </row>
    <row r="11" ht="17.25" customHeight="1">
      <c r="A11" s="49">
        <v>1099</v>
      </c>
      <c r="B11" t="s" s="50">
        <f>VLOOKUP(A11,'Membership-Insurance Progress R'!B$8:C$719,2,FALSE)</f>
        <v>146</v>
      </c>
      <c r="C11" t="s" s="51">
        <f>VLOOKUP(A11,'Membership-Insurance Progress R'!B$8:D$601,3,FALSE)</f>
        <v>148</v>
      </c>
      <c r="D11" s="52">
        <f>VLOOKUP(A11,'Membership-Insurance Progress R'!B$8:U$601,4,FALSE)</f>
        <v>237</v>
      </c>
      <c r="E11" s="53">
        <f>VLOOKUP(A11,'Membership-Insurance Progress R'!B$8:U$601,5,FALSE)</f>
        <v>16</v>
      </c>
      <c r="F11" s="53">
        <f>VLOOKUP($A11,'Membership-Insurance Progress R'!$B$8:$U$601,9,FALSE)</f>
        <v>2</v>
      </c>
      <c r="G11" s="53">
        <f>VLOOKUP($A11,'Membership-Insurance Progress R'!$B$8:$U$601,10,FALSE)</f>
        <v>0</v>
      </c>
      <c r="H11" s="53">
        <f>VLOOKUP($A11,'Membership-Insurance Progress R'!$B$8:$U$601,11,FALSE)</f>
        <v>2</v>
      </c>
      <c r="I11" s="54">
        <f>IF(E11,$H11/$E11,0)</f>
        <v>0.125</v>
      </c>
      <c r="J11" s="55">
        <f>VLOOKUP(A11,'Membership-Insurance Progress R'!B$8:U$601,13,FALSE)</f>
        <v>6</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39</v>
      </c>
      <c r="S11" t="s" s="59">
        <v>37</v>
      </c>
      <c r="T11" t="s" s="59">
        <v>37</v>
      </c>
      <c r="U11" t="s" s="59">
        <v>37</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49">
        <v>5352</v>
      </c>
      <c r="B12" t="s" s="50">
        <f>VLOOKUP(A12,'Membership-Insurance Progress R'!B$8:C$719,2,FALSE)</f>
        <v>146</v>
      </c>
      <c r="C12" t="s" s="51">
        <f>VLOOKUP(A12,'Membership-Insurance Progress R'!B$8:D$601,3,FALSE)</f>
        <v>149</v>
      </c>
      <c r="D12" s="52">
        <f>VLOOKUP(A12,'Membership-Insurance Progress R'!B$8:U$601,4,FALSE)</f>
        <v>81</v>
      </c>
      <c r="E12" s="53">
        <f>VLOOKUP(A12,'Membership-Insurance Progress R'!B$8:U$601,5,FALSE)</f>
        <v>5</v>
      </c>
      <c r="F12" s="53">
        <f>VLOOKUP($A12,'Membership-Insurance Progress R'!$B$8:$U$601,9,FALSE)</f>
        <v>0</v>
      </c>
      <c r="G12" s="53">
        <f>VLOOKUP($A12,'Membership-Insurance Progress R'!$B$8:$U$601,10,FALSE)</f>
        <v>0</v>
      </c>
      <c r="H12" s="53">
        <f>VLOOKUP($A12,'Membership-Insurance Progress R'!$B$8:$U$601,11,FALSE)</f>
        <v>0</v>
      </c>
      <c r="I12" s="54">
        <f>IF(E12,$H12/$E12,0)</f>
        <v>0</v>
      </c>
      <c r="J12" s="55">
        <f>VLOOKUP(A12,'Membership-Insurance Progress R'!B$8:U$601,13,FALSE)</f>
        <v>3</v>
      </c>
      <c r="K12" s="55">
        <f>VLOOKUP($A12,'Membership-Insurance Progress R'!$B$8:$U$601,17,FALSE)</f>
        <v>0</v>
      </c>
      <c r="L12" s="55">
        <f>VLOOKUP($A12,'Membership-Insurance Progress R'!$B$8:$U$601,18,FALSE)</f>
        <v>1</v>
      </c>
      <c r="M12" s="55">
        <f>VLOOKUP($A12,'Membership-Insurance Progress R'!$B$8:$U$601,19,FALSE)</f>
        <v>-1</v>
      </c>
      <c r="N12" s="54">
        <f>IF(J12,$M12/$J12,0)</f>
        <v>-0.333333333333333</v>
      </c>
      <c r="O12" t="s" s="56">
        <f>IF(ISERROR(VLOOKUP(A12,'365'!A$1:A$900,1,FALSE)),"x",VLOOKUP(A12,'365'!A$1:A$900,"x",FALSE))</f>
        <v>36</v>
      </c>
      <c r="P12" s="57">
        <f>IF(ISERROR(VLOOKUP(A12,'1728'!A$1:A$900,1,FALSE)),"x",VLOOKUP(A12,'1728'!A$1:A$900,"x",FALSE))</f>
      </c>
      <c r="Q12" s="58">
        <f>IF(ISERROR(VLOOKUP(A12,'SP7'!A$1:A$897,1,FALSE)),"x",VLOOKUP(A12,'SP7'!A$1:A$897,"x",FALSE))</f>
      </c>
      <c r="R12" t="s" s="59">
        <v>39</v>
      </c>
      <c r="S12" t="s" s="59">
        <v>39</v>
      </c>
      <c r="T12" t="s" s="59">
        <v>39</v>
      </c>
      <c r="U12" t="s" s="59">
        <v>38</v>
      </c>
      <c r="V12" s="60"/>
      <c r="W12" t="s" s="56">
        <f>IF(ISERROR(VLOOKUP(A12,'185'!A$1:A$900,1,FALSE)),"x",VLOOKUP(A12,'185'!A$1:A$900,"x",FALSE))</f>
        <v>36</v>
      </c>
      <c r="X12" t="s" s="56">
        <f>IF(ISERROR(VLOOKUP(A12,'1295-1'!A$1:A$900,1,FALSE)),"x",VLOOKUP(A12,'1295-1'!A$1:A$900,"x",FALSE))</f>
        <v>36</v>
      </c>
      <c r="Y12" s="48"/>
      <c r="Z12" s="33"/>
      <c r="AA12" s="33"/>
      <c r="AB12" s="33"/>
      <c r="AC12" s="33"/>
      <c r="AD12" s="33"/>
      <c r="AE12" s="33"/>
      <c r="AF12" s="33"/>
      <c r="AG12" s="33"/>
      <c r="AH12" s="33"/>
      <c r="AI12" s="33"/>
      <c r="AJ12" s="34"/>
    </row>
    <row r="13" ht="17.25" customHeight="1">
      <c r="A13" s="49">
        <v>10606</v>
      </c>
      <c r="B13" t="s" s="50">
        <f>VLOOKUP(A13,'Membership-Insurance Progress R'!B$8:C$719,2,FALSE)</f>
        <v>146</v>
      </c>
      <c r="C13" t="s" s="51">
        <f>VLOOKUP(A13,'Membership-Insurance Progress R'!B$8:D$601,3,FALSE)</f>
        <v>150</v>
      </c>
      <c r="D13" s="52">
        <f>VLOOKUP(A13,'Membership-Insurance Progress R'!B$8:U$601,4,FALSE)</f>
        <v>59</v>
      </c>
      <c r="E13" s="53">
        <f>VLOOKUP(A13,'Membership-Insurance Progress R'!B$8:U$601,5,FALSE)</f>
        <v>4</v>
      </c>
      <c r="F13" s="53">
        <f>VLOOKUP($A13,'Membership-Insurance Progress R'!$B$8:$U$601,9,FALSE)</f>
        <v>0</v>
      </c>
      <c r="G13" s="53">
        <f>VLOOKUP($A13,'Membership-Insurance Progress R'!$B$8:$U$601,10,FALSE)</f>
        <v>0</v>
      </c>
      <c r="H13" s="53">
        <f>VLOOKUP($A13,'Membership-Insurance Progress R'!$B$8:$U$601,11,FALSE)</f>
        <v>0</v>
      </c>
      <c r="I13" s="54">
        <f>IF(E13,$H13/$E13,0)</f>
        <v>0</v>
      </c>
      <c r="J13" s="55">
        <f>VLOOKUP(A13,'Membership-Insurance Progress R'!B$8:U$601,13,FALSE)</f>
        <v>3</v>
      </c>
      <c r="K13" s="55">
        <f>VLOOKUP($A13,'Membership-Insurance Progress R'!$B$8:$U$601,17,FALSE)</f>
        <v>1</v>
      </c>
      <c r="L13" s="55">
        <f>VLOOKUP($A13,'Membership-Insurance Progress R'!$B$8:$U$601,18,FALSE)</f>
        <v>0</v>
      </c>
      <c r="M13" s="55">
        <f>VLOOKUP($A13,'Membership-Insurance Progress R'!$B$8:$U$601,19,FALSE)</f>
        <v>1</v>
      </c>
      <c r="N13" s="54">
        <f>IF(J13,$M13/$J13,0)</f>
        <v>0.333333333333333</v>
      </c>
      <c r="O13" t="s" s="56">
        <f>IF(ISERROR(VLOOKUP(A13,'365'!A$1:A$900,1,FALSE)),"x",VLOOKUP(A13,'365'!A$1:A$900,"x",FALSE))</f>
        <v>36</v>
      </c>
      <c r="P13" s="57">
        <f>IF(ISERROR(VLOOKUP(A13,'1728'!A$1:A$900,1,FALSE)),"x",VLOOKUP(A13,'1728'!A$1:A$900,"x",FALSE))</f>
      </c>
      <c r="Q13" s="58">
        <f>IF(ISERROR(VLOOKUP(A13,'SP7'!A$1:A$897,1,FALSE)),"x",VLOOKUP(A13,'SP7'!A$1:A$897,"x",FALSE))</f>
      </c>
      <c r="R13" t="s" s="59">
        <v>39</v>
      </c>
      <c r="S13" t="s" s="59">
        <v>39</v>
      </c>
      <c r="T13" t="s" s="59">
        <v>38</v>
      </c>
      <c r="U13" t="s" s="59">
        <v>38</v>
      </c>
      <c r="V13" s="60"/>
      <c r="W13" t="s" s="56">
        <f>IF(ISERROR(VLOOKUP(A13,'185'!A$1:A$900,1,FALSE)),"x",VLOOKUP(A13,'185'!A$1:A$900,"x",FALSE))</f>
        <v>36</v>
      </c>
      <c r="X13" t="s" s="56">
        <f>IF(ISERROR(VLOOKUP(A13,'1295-1'!A$1:A$900,1,FALSE)),"x",VLOOKUP(A13,'1295-1'!A$1:A$900,"x",FALSE))</f>
        <v>36</v>
      </c>
      <c r="Y13" s="48"/>
      <c r="Z13" s="33"/>
      <c r="AA13" s="33"/>
      <c r="AB13" s="33"/>
      <c r="AC13" s="33"/>
      <c r="AD13" s="33"/>
      <c r="AE13" s="33"/>
      <c r="AF13" s="33"/>
      <c r="AG13" s="33"/>
      <c r="AH13" s="33"/>
      <c r="AI13" s="33"/>
      <c r="AJ13" s="34"/>
    </row>
    <row r="14" ht="17.25" customHeight="1">
      <c r="A14" s="49">
        <v>11061</v>
      </c>
      <c r="B14" t="s" s="50">
        <f>VLOOKUP(A14,'Membership-Insurance Progress R'!B$8:C$719,2,FALSE)</f>
        <v>146</v>
      </c>
      <c r="C14" t="s" s="51">
        <f>VLOOKUP(A14,'Membership-Insurance Progress R'!B$8:D$601,3,FALSE)</f>
        <v>151</v>
      </c>
      <c r="D14" s="52">
        <f>VLOOKUP(A14,'Membership-Insurance Progress R'!B$8:U$601,4,FALSE)</f>
        <v>79</v>
      </c>
      <c r="E14" s="53">
        <f>VLOOKUP(A14,'Membership-Insurance Progress R'!B$8:U$601,5,FALSE)</f>
        <v>5</v>
      </c>
      <c r="F14" s="53">
        <f>VLOOKUP($A14,'Membership-Insurance Progress R'!$B$8:$U$601,9,FALSE)</f>
        <v>0</v>
      </c>
      <c r="G14" s="53">
        <f>VLOOKUP($A14,'Membership-Insurance Progress R'!$B$8:$U$601,10,FALSE)</f>
        <v>7</v>
      </c>
      <c r="H14" s="53">
        <f>VLOOKUP($A14,'Membership-Insurance Progress R'!$B$8:$U$601,11,FALSE)</f>
        <v>-7</v>
      </c>
      <c r="I14" s="54">
        <f>IF(E14,$H14/$E14,0)</f>
        <v>-1.4</v>
      </c>
      <c r="J14" s="55">
        <f>VLOOKUP(A14,'Membership-Insurance Progress R'!B$8:U$601,13,FALSE)</f>
        <v>3</v>
      </c>
      <c r="K14" s="55">
        <f>VLOOKUP($A14,'Membership-Insurance Progress R'!$B$8:$U$601,17,FALSE)</f>
        <v>0</v>
      </c>
      <c r="L14" s="55">
        <f>VLOOKUP($A14,'Membership-Insurance Progress R'!$B$8:$U$601,18,FALSE)</f>
        <v>5</v>
      </c>
      <c r="M14" s="55">
        <f>VLOOKUP($A14,'Membership-Insurance Progress R'!$B$8:$U$601,19,FALSE)</f>
        <v>-5</v>
      </c>
      <c r="N14" s="54">
        <f>IF(J14,$M14/$J14,0)</f>
        <v>-1.66666666666667</v>
      </c>
      <c r="O14" s="57">
        <f>IF(ISERROR(VLOOKUP(A14,'365'!A$1:A$900,1,FALSE)),"x",VLOOKUP(A14,'365'!A$1:A$900,"x",FALSE))</f>
      </c>
      <c r="P14" s="57">
        <f>IF(ISERROR(VLOOKUP(A14,'1728'!A$1:A$900,1,FALSE)),"x",VLOOKUP(A14,'1728'!A$1:A$900,"x",FALSE))</f>
      </c>
      <c r="Q14" s="58">
        <f>IF(ISERROR(VLOOKUP(A14,'SP7'!A$1:A$897,1,FALSE)),"x",VLOOKUP(A14,'SP7'!A$1:A$897,"x",FALSE))</f>
      </c>
      <c r="R14" t="s" s="59">
        <v>39</v>
      </c>
      <c r="S14" t="s" s="59">
        <v>38</v>
      </c>
      <c r="T14" t="s" s="59">
        <v>38</v>
      </c>
      <c r="U14" t="s" s="59">
        <v>38</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970</v>
      </c>
      <c r="B15" t="s" s="50">
        <f>VLOOKUP(A15,'Membership-Insurance Progress R'!B$8:C$719,2,FALSE)</f>
        <v>152</v>
      </c>
      <c r="C15" t="s" s="51">
        <f>VLOOKUP(A15,'Membership-Insurance Progress R'!B$8:D$601,3,FALSE)</f>
        <v>153</v>
      </c>
      <c r="D15" s="52">
        <f>VLOOKUP(A15,'Membership-Insurance Progress R'!B$8:U$601,4,FALSE)</f>
        <v>302</v>
      </c>
      <c r="E15" s="53">
        <f>VLOOKUP(A15,'Membership-Insurance Progress R'!B$8:U$601,5,FALSE)</f>
        <v>20</v>
      </c>
      <c r="F15" s="53">
        <f>VLOOKUP($A15,'Membership-Insurance Progress R'!$B$8:$U$601,9,FALSE)</f>
        <v>0</v>
      </c>
      <c r="G15" s="53">
        <f>VLOOKUP($A15,'Membership-Insurance Progress R'!$B$8:$U$601,10,FALSE)</f>
        <v>0</v>
      </c>
      <c r="H15" s="53">
        <f>VLOOKUP($A15,'Membership-Insurance Progress R'!$B$8:$U$601,11,FALSE)</f>
        <v>0</v>
      </c>
      <c r="I15" s="54">
        <f>IF(E15,$H15/$E15,0)</f>
        <v>0</v>
      </c>
      <c r="J15" s="55">
        <f>VLOOKUP(A15,'Membership-Insurance Progress R'!B$8:U$601,13,FALSE)</f>
        <v>7</v>
      </c>
      <c r="K15" s="55">
        <f>VLOOKUP($A15,'Membership-Insurance Progress R'!$B$8:$U$601,17,FALSE)</f>
        <v>0</v>
      </c>
      <c r="L15" s="55">
        <f>VLOOKUP($A15,'Membership-Insurance Progress R'!$B$8:$U$601,18,FALSE)</f>
        <v>0</v>
      </c>
      <c r="M15" s="55">
        <f>VLOOKUP($A15,'Membership-Insurance Progress R'!$B$8:$U$601,19,FALSE)</f>
        <v>0</v>
      </c>
      <c r="N15" s="54">
        <f>IF(J15,$M15/$J15,0)</f>
        <v>0</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39</v>
      </c>
      <c r="U15" t="s" s="59">
        <v>37</v>
      </c>
      <c r="V15" s="61"/>
      <c r="W15" t="s" s="56">
        <f>IF(ISERROR(VLOOKUP(A15,'185'!A$1:A$900,1,FALSE)),"x",VLOOKUP(A15,'185'!A$1:A$900,"x",FALSE))</f>
        <v>36</v>
      </c>
      <c r="X15" s="57">
        <f>IF(ISERROR(VLOOKUP(A15,'1295-1'!A$1:A$900,1,FALSE)),"x",VLOOKUP(A15,'1295-1'!A$1:A$900,"x",FALSE))</f>
      </c>
      <c r="Y15" s="48"/>
      <c r="Z15" s="33"/>
      <c r="AA15" s="33"/>
      <c r="AB15" s="33"/>
      <c r="AC15" s="33"/>
      <c r="AD15" s="33"/>
      <c r="AE15" s="33"/>
      <c r="AF15" s="33"/>
      <c r="AG15" s="33"/>
      <c r="AH15" s="33"/>
      <c r="AI15" s="33"/>
      <c r="AJ15" s="34"/>
    </row>
    <row r="16" ht="17.25" customHeight="1">
      <c r="A16" s="49">
        <v>2875</v>
      </c>
      <c r="B16" t="s" s="50">
        <f>VLOOKUP(A16,'Membership-Insurance Progress R'!B$8:C$719,2,FALSE)</f>
        <v>152</v>
      </c>
      <c r="C16" t="s" s="51">
        <f>VLOOKUP(A16,'Membership-Insurance Progress R'!B$8:D$601,3,FALSE)</f>
        <v>154</v>
      </c>
      <c r="D16" s="52">
        <f>VLOOKUP(A16,'Membership-Insurance Progress R'!B$8:U$601,4,FALSE)</f>
        <v>132</v>
      </c>
      <c r="E16" s="53">
        <f>VLOOKUP(A16,'Membership-Insurance Progress R'!B$8:U$601,5,FALSE)</f>
        <v>9</v>
      </c>
      <c r="F16" s="53">
        <f>VLOOKUP($A16,'Membership-Insurance Progress R'!$B$8:$U$601,9,FALSE)</f>
        <v>0</v>
      </c>
      <c r="G16" s="53">
        <f>VLOOKUP($A16,'Membership-Insurance Progress R'!$B$8:$U$601,10,FALSE)</f>
        <v>0</v>
      </c>
      <c r="H16" s="53">
        <f>VLOOKUP($A16,'Membership-Insurance Progress R'!$B$8:$U$601,11,FALSE)</f>
        <v>0</v>
      </c>
      <c r="I16" s="54">
        <f>IF(E16,$H16/$E16,0)</f>
        <v>0</v>
      </c>
      <c r="J16" s="55">
        <f>VLOOKUP(A16,'Membership-Insurance Progress R'!B$8:U$601,13,FALSE)</f>
        <v>3</v>
      </c>
      <c r="K16" s="55">
        <f>VLOOKUP($A16,'Membership-Insurance Progress R'!$B$8:$U$601,17,FALSE)</f>
        <v>0</v>
      </c>
      <c r="L16" s="55">
        <f>VLOOKUP($A16,'Membership-Insurance Progress R'!$B$8:$U$601,18,FALSE)</f>
        <v>0</v>
      </c>
      <c r="M16" s="55">
        <f>VLOOKUP($A16,'Membership-Insurance Progress R'!$B$8:$U$601,19,FALSE)</f>
        <v>0</v>
      </c>
      <c r="N16" s="54">
        <f>IF(J16,$M16/$J16,0)</f>
        <v>0</v>
      </c>
      <c r="O16" s="57">
        <f>IF(ISERROR(VLOOKUP(A16,'365'!A$1:A$900,1,FALSE)),"x",VLOOKUP(A16,'365'!A$1:A$900,"x",FALSE))</f>
      </c>
      <c r="P16" s="57">
        <f>IF(ISERROR(VLOOKUP(A16,'1728'!A$1:A$900,1,FALSE)),"x",VLOOKUP(A16,'1728'!A$1:A$900,"x",FALSE))</f>
      </c>
      <c r="Q16" s="58">
        <f>IF(ISERROR(VLOOKUP(A16,'SP7'!A$1:A$897,1,FALSE)),"x",VLOOKUP(A16,'SP7'!A$1:A$897,"x",FALSE))</f>
      </c>
      <c r="R16" t="s" s="59">
        <v>39</v>
      </c>
      <c r="S16" t="s" s="59">
        <v>38</v>
      </c>
      <c r="T16" t="s" s="59">
        <v>38</v>
      </c>
      <c r="U16" t="s" s="59">
        <v>38</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9219</v>
      </c>
      <c r="B17" t="s" s="50">
        <f>VLOOKUP(A17,'Membership-Insurance Progress R'!B$8:C$719,2,FALSE)</f>
        <v>152</v>
      </c>
      <c r="C17" t="s" s="51">
        <f>VLOOKUP(A17,'Membership-Insurance Progress R'!B$8:D$601,3,FALSE)</f>
        <v>155</v>
      </c>
      <c r="D17" s="52">
        <f>VLOOKUP(A17,'Membership-Insurance Progress R'!B$8:U$601,4,FALSE)</f>
        <v>0</v>
      </c>
      <c r="E17" s="53">
        <f>VLOOKUP(A17,'Membership-Insurance Progress R'!B$8:U$601,5,FALSE)</f>
        <v>24</v>
      </c>
      <c r="F17" s="53">
        <f>VLOOKUP($A17,'Membership-Insurance Progress R'!$B$8:$U$601,9,FALSE)</f>
        <v>0</v>
      </c>
      <c r="G17" s="53">
        <f>VLOOKUP($A17,'Membership-Insurance Progress R'!$B$8:$U$601,10,FALSE)</f>
        <v>0</v>
      </c>
      <c r="H17" s="53">
        <f>VLOOKUP($A17,'Membership-Insurance Progress R'!$B$8:$U$601,11,FALSE)</f>
        <v>0</v>
      </c>
      <c r="I17" s="54">
        <f>IF(E17,$H17/$E17,0)</f>
        <v>0</v>
      </c>
      <c r="J17" s="55">
        <f>VLOOKUP(A17,'Membership-Insurance Progress R'!B$8:U$601,13,FALSE)</f>
        <v>3</v>
      </c>
      <c r="K17" s="55">
        <f>VLOOKUP($A17,'Membership-Insurance Progress R'!$B$8:$U$601,17,FALSE)</f>
        <v>0</v>
      </c>
      <c r="L17" s="55">
        <f>VLOOKUP($A17,'Membership-Insurance Progress R'!$B$8:$U$601,18,FALSE)</f>
        <v>0</v>
      </c>
      <c r="M17" s="55">
        <f>VLOOKUP($A17,'Membership-Insurance Progress R'!$B$8:$U$601,19,FALSE)</f>
        <v>0</v>
      </c>
      <c r="N17" s="54">
        <f>IF(J17,$M17/$J17,0)</f>
        <v>0</v>
      </c>
      <c r="O17" s="57">
        <f>IF(ISERROR(VLOOKUP(A17,'365'!A$1:A$900,1,FALSE)),"x",VLOOKUP(A17,'365'!A$1:A$900,"x",FALSE))</f>
      </c>
      <c r="P17" s="57">
        <f>IF(ISERROR(VLOOKUP(A17,'1728'!A$1:A$900,1,FALSE)),"x",VLOOKUP(A17,'1728'!A$1:A$900,"x",FALSE))</f>
      </c>
      <c r="Q17" s="58">
        <f>IF(ISERROR(VLOOKUP(A17,'SP7'!A$1:A$897,1,FALSE)),"x",VLOOKUP(A17,'SP7'!A$1:A$897,"x",FALSE))</f>
      </c>
      <c r="R17" t="s" s="59">
        <v>38</v>
      </c>
      <c r="S17" t="s" s="59">
        <v>38</v>
      </c>
      <c r="T17" t="s" s="59">
        <v>38</v>
      </c>
      <c r="U17" t="s" s="59">
        <v>38</v>
      </c>
      <c r="V17" s="60"/>
      <c r="W17" s="57">
        <f>IF(ISERROR(VLOOKUP(A17,'185'!A$1:A$900,1,FALSE)),"x",VLOOKUP(A17,'185'!A$1:A$900,"x",FALSE))</f>
      </c>
      <c r="X17" s="57">
        <f>IF(ISERROR(VLOOKUP(A17,'1295-1'!A$1:A$900,1,FALSE)),"x",VLOOKUP(A17,'1295-1'!A$1:A$900,"x",FALSE))</f>
      </c>
      <c r="Y17" s="48"/>
      <c r="Z17" s="33"/>
      <c r="AA17" s="33"/>
      <c r="AB17" s="33"/>
      <c r="AC17" s="33"/>
      <c r="AD17" s="33"/>
      <c r="AE17" s="33"/>
      <c r="AF17" s="33"/>
      <c r="AG17" s="33"/>
      <c r="AH17" s="33"/>
      <c r="AI17" s="33"/>
      <c r="AJ17" s="34"/>
    </row>
    <row r="18" ht="17.25" customHeight="1">
      <c r="A18" s="49">
        <v>10744</v>
      </c>
      <c r="B18" t="s" s="50">
        <f>VLOOKUP(A18,'Membership-Insurance Progress R'!B$8:C$719,2,FALSE)</f>
        <v>152</v>
      </c>
      <c r="C18" t="s" s="51">
        <f>VLOOKUP(A18,'Membership-Insurance Progress R'!B$8:D$601,3,FALSE)</f>
        <v>156</v>
      </c>
      <c r="D18" s="52">
        <f>VLOOKUP(A18,'Membership-Insurance Progress R'!B$8:U$601,4,FALSE)</f>
        <v>99</v>
      </c>
      <c r="E18" s="53">
        <f>VLOOKUP(A18,'Membership-Insurance Progress R'!B$8:U$601,5,FALSE)</f>
        <v>6</v>
      </c>
      <c r="F18" s="53">
        <f>VLOOKUP($A18,'Membership-Insurance Progress R'!$B$8:$U$601,9,FALSE)</f>
        <v>3</v>
      </c>
      <c r="G18" s="53">
        <f>VLOOKUP($A18,'Membership-Insurance Progress R'!$B$8:$U$601,10,FALSE)</f>
        <v>0</v>
      </c>
      <c r="H18" s="53">
        <f>VLOOKUP($A18,'Membership-Insurance Progress R'!$B$8:$U$601,11,FALSE)</f>
        <v>3</v>
      </c>
      <c r="I18" s="54">
        <f>IF(E18,$H18/$E18,0)</f>
        <v>0.5</v>
      </c>
      <c r="J18" s="55">
        <f>VLOOKUP(A18,'Membership-Insurance Progress R'!B$8:U$601,13,FALSE)</f>
        <v>3</v>
      </c>
      <c r="K18" s="55">
        <f>VLOOKUP($A18,'Membership-Insurance Progress R'!$B$8:$U$601,17,FALSE)</f>
        <v>0</v>
      </c>
      <c r="L18" s="55">
        <f>VLOOKUP($A18,'Membership-Insurance Progress R'!$B$8:$U$601,18,FALSE)</f>
        <v>1</v>
      </c>
      <c r="M18" s="55">
        <f>VLOOKUP($A18,'Membership-Insurance Progress R'!$B$8:$U$601,19,FALSE)</f>
        <v>-1</v>
      </c>
      <c r="N18" s="54">
        <f>IF(J18,$M18/$J18,0)</f>
        <v>-0.333333333333333</v>
      </c>
      <c r="O18" s="57">
        <f>IF(ISERROR(VLOOKUP(A18,'365'!A$1:A$900,1,FALSE)),"x",VLOOKUP(A18,'365'!A$1:A$900,"x",FALSE))</f>
      </c>
      <c r="P18" s="57">
        <f>IF(ISERROR(VLOOKUP(A18,'1728'!A$1:A$900,1,FALSE)),"x",VLOOKUP(A18,'1728'!A$1:A$900,"x",FALSE))</f>
      </c>
      <c r="Q18" s="58">
        <f>IF(ISERROR(VLOOKUP(A18,'SP7'!A$1:A$897,1,FALSE)),"x",VLOOKUP(A18,'SP7'!A$1:A$897,"x",FALSE))</f>
      </c>
      <c r="R18" t="s" s="59">
        <v>39</v>
      </c>
      <c r="S18" t="s" s="59">
        <v>38</v>
      </c>
      <c r="T18" t="s" s="59">
        <v>38</v>
      </c>
      <c r="U18" t="s" s="59">
        <v>38</v>
      </c>
      <c r="V18" s="60"/>
      <c r="W18" t="s" s="56">
        <f>IF(ISERROR(VLOOKUP(A18,'185'!A$1:A$900,1,FALSE)),"x",VLOOKUP(A18,'185'!A$1:A$900,"x",FALSE))</f>
        <v>36</v>
      </c>
      <c r="X18" t="s" s="56">
        <f>IF(ISERROR(VLOOKUP(A18,'1295-1'!A$1:A$900,1,FALSE)),"x",VLOOKUP(A18,'1295-1'!A$1:A$900,"x",FALSE))</f>
        <v>36</v>
      </c>
      <c r="Y18" s="48"/>
      <c r="Z18" s="33"/>
      <c r="AA18" s="33"/>
      <c r="AB18" s="33"/>
      <c r="AC18" s="33"/>
      <c r="AD18" s="33"/>
      <c r="AE18" s="33"/>
      <c r="AF18" s="33"/>
      <c r="AG18" s="33"/>
      <c r="AH18" s="33"/>
      <c r="AI18" s="33"/>
      <c r="AJ18" s="34"/>
    </row>
    <row r="19" ht="17.25" customHeight="1">
      <c r="A19" s="62">
        <v>12068</v>
      </c>
      <c r="B19" t="s" s="50">
        <f>VLOOKUP(A19,'Membership-Insurance Progress R'!B$8:C$719,2,FALSE)</f>
        <v>152</v>
      </c>
      <c r="C19" t="s" s="51">
        <f>VLOOKUP(A19,'Membership-Insurance Progress R'!B$8:D$601,3,FALSE)</f>
        <v>157</v>
      </c>
      <c r="D19" s="52">
        <f>VLOOKUP(A19,'Membership-Insurance Progress R'!B$8:U$601,4,FALSE)</f>
        <v>43</v>
      </c>
      <c r="E19" s="53">
        <f>VLOOKUP(A19,'Membership-Insurance Progress R'!B$8:U$601,5,FALSE)</f>
        <v>4</v>
      </c>
      <c r="F19" s="53">
        <f>VLOOKUP($A19,'Membership-Insurance Progress R'!$B$8:$U$601,9,FALSE)</f>
        <v>3</v>
      </c>
      <c r="G19" s="53">
        <f>VLOOKUP($A19,'Membership-Insurance Progress R'!$B$8:$U$601,10,FALSE)</f>
        <v>0</v>
      </c>
      <c r="H19" s="53">
        <f>VLOOKUP($A19,'Membership-Insurance Progress R'!$B$8:$U$601,11,FALSE)</f>
        <v>3</v>
      </c>
      <c r="I19" s="54">
        <f>IF(E19,$H19/$E19,0)</f>
        <v>0.75</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s="57">
        <f>IF(ISERROR(VLOOKUP(A19,'365'!A$1:A$900,1,FALSE)),"x",VLOOKUP(A19,'365'!A$1:A$900,"x",FALSE))</f>
      </c>
      <c r="P19" s="57">
        <f>IF(ISERROR(VLOOKUP(A19,'1728'!A$1:A$900,1,FALSE)),"x",VLOOKUP(A19,'1728'!A$1:A$900,"x",FALSE))</f>
      </c>
      <c r="Q19" s="58">
        <f>IF(ISERROR(VLOOKUP(A19,'SP7'!A$1:A$897,1,FALSE)),"x",VLOOKUP(A19,'SP7'!A$1:A$897,"x",FALSE))</f>
      </c>
      <c r="R19" t="s" s="59">
        <v>38</v>
      </c>
      <c r="S19" t="s" s="59">
        <v>38</v>
      </c>
      <c r="T19" t="s" s="59">
        <v>38</v>
      </c>
      <c r="U19" t="s" s="59">
        <v>38</v>
      </c>
      <c r="V19" s="60"/>
      <c r="W19" s="57">
        <f>IF(ISERROR(VLOOKUP(A19,'185'!A$1:A$900,1,FALSE)),"x",VLOOKUP(A19,'185'!A$1:A$900,"x",FALSE))</f>
      </c>
      <c r="X19" s="57">
        <f>IF(ISERROR(VLOOKUP(A19,'1295-1'!A$1:A$900,1,FALSE)),"x",VLOOKUP(A19,'1295-1'!A$1:A$900,"x",FALSE))</f>
      </c>
      <c r="Y19" s="48"/>
      <c r="Z19" s="33"/>
      <c r="AA19" s="33"/>
      <c r="AB19" s="33"/>
      <c r="AC19" s="33"/>
      <c r="AD19" s="33"/>
      <c r="AE19" s="33"/>
      <c r="AF19" s="33"/>
      <c r="AG19" s="33"/>
      <c r="AH19" s="33"/>
      <c r="AI19" s="33"/>
      <c r="AJ19" s="34"/>
    </row>
    <row r="20" ht="17.25" customHeight="1">
      <c r="A20" s="49">
        <v>2657</v>
      </c>
      <c r="B20" t="s" s="50">
        <f>VLOOKUP(A20,'Membership-Insurance Progress R'!B$8:C$719,2,FALSE)</f>
        <v>158</v>
      </c>
      <c r="C20" t="s" s="51">
        <f>VLOOKUP(A20,'Membership-Insurance Progress R'!B$8:D$601,3,FALSE)</f>
        <v>159</v>
      </c>
      <c r="D20" s="52">
        <f>VLOOKUP(A20,'Membership-Insurance Progress R'!B$8:U$601,4,FALSE)</f>
        <v>206</v>
      </c>
      <c r="E20" s="53">
        <f>VLOOKUP(A20,'Membership-Insurance Progress R'!B$8:U$601,5,FALSE)</f>
        <v>13</v>
      </c>
      <c r="F20" s="53">
        <f>VLOOKUP($A20,'Membership-Insurance Progress R'!$B$8:$U$601,9,FALSE)</f>
        <v>3</v>
      </c>
      <c r="G20" s="53">
        <f>VLOOKUP($A20,'Membership-Insurance Progress R'!$B$8:$U$601,10,FALSE)</f>
        <v>0</v>
      </c>
      <c r="H20" s="53">
        <f>VLOOKUP($A20,'Membership-Insurance Progress R'!$B$8:$U$601,11,FALSE)</f>
        <v>3</v>
      </c>
      <c r="I20" s="54">
        <f>IF(E20,$H20/$E20,0)</f>
        <v>0.230769230769231</v>
      </c>
      <c r="J20" s="55">
        <f>VLOOKUP(A20,'Membership-Insurance Progress R'!B$8:U$601,13,FALSE)</f>
        <v>5</v>
      </c>
      <c r="K20" s="55">
        <f>VLOOKUP($A20,'Membership-Insurance Progress R'!$B$8:$U$601,17,FALSE)</f>
        <v>0</v>
      </c>
      <c r="L20" s="55">
        <f>VLOOKUP($A20,'Membership-Insurance Progress R'!$B$8:$U$601,18,FALSE)</f>
        <v>1</v>
      </c>
      <c r="M20" s="55">
        <f>VLOOKUP($A20,'Membership-Insurance Progress R'!$B$8:$U$601,19,FALSE)</f>
        <v>-1</v>
      </c>
      <c r="N20" s="54">
        <f>IF(J20,$M20/$J20,0)</f>
        <v>-0.2</v>
      </c>
      <c r="O20" t="s" s="56">
        <f>IF(ISERROR(VLOOKUP(A20,'365'!A$1:A$900,1,FALSE)),"x",VLOOKUP(A20,'365'!A$1:A$900,"x",FALSE))</f>
        <v>36</v>
      </c>
      <c r="P20" s="57">
        <f>IF(ISERROR(VLOOKUP(A20,'1728'!A$1:A$900,1,FALSE)),"x",VLOOKUP(A20,'1728'!A$1:A$900,"x",FALSE))</f>
      </c>
      <c r="Q20" s="58">
        <f>IF(ISERROR(VLOOKUP(A20,'SP7'!A$1:A$897,1,FALSE)),"x",VLOOKUP(A20,'SP7'!A$1:A$897,"x",FALSE))</f>
      </c>
      <c r="R20" t="s" s="59">
        <v>39</v>
      </c>
      <c r="S20" t="s" s="59">
        <v>39</v>
      </c>
      <c r="T20" t="s" s="59">
        <v>39</v>
      </c>
      <c r="U20" t="s" s="59">
        <v>39</v>
      </c>
      <c r="V20" s="60"/>
      <c r="W20" t="s" s="56">
        <f>IF(ISERROR(VLOOKUP(A20,'185'!A$1:A$900,1,FALSE)),"x",VLOOKUP(A20,'185'!A$1:A$900,"x",FALSE))</f>
        <v>36</v>
      </c>
      <c r="X20" t="s" s="56">
        <f>IF(ISERROR(VLOOKUP(A20,'1295-1'!A$1:A$900,1,FALSE)),"x",VLOOKUP(A20,'1295-1'!A$1:A$900,"x",FALSE))</f>
        <v>36</v>
      </c>
      <c r="Y20" s="48"/>
      <c r="Z20" s="33"/>
      <c r="AA20" s="33"/>
      <c r="AB20" s="33"/>
      <c r="AC20" s="33"/>
      <c r="AD20" s="33"/>
      <c r="AE20" s="33"/>
      <c r="AF20" s="33"/>
      <c r="AG20" s="33"/>
      <c r="AH20" s="33"/>
      <c r="AI20" s="33"/>
      <c r="AJ20" s="34"/>
    </row>
    <row r="21" ht="17.25" customHeight="1">
      <c r="A21" s="49">
        <v>3796</v>
      </c>
      <c r="B21" t="s" s="50">
        <f>VLOOKUP(A21,'Membership-Insurance Progress R'!B$8:C$719,2,FALSE)</f>
        <v>158</v>
      </c>
      <c r="C21" t="s" s="51">
        <f>VLOOKUP(A21,'Membership-Insurance Progress R'!B$8:D$601,3,FALSE)</f>
        <v>160</v>
      </c>
      <c r="D21" s="52">
        <f>VLOOKUP(A21,'Membership-Insurance Progress R'!B$8:U$601,4,FALSE)</f>
        <v>127</v>
      </c>
      <c r="E21" s="53">
        <f>VLOOKUP(A21,'Membership-Insurance Progress R'!B$8:U$601,5,FALSE)</f>
        <v>8</v>
      </c>
      <c r="F21" s="53">
        <f>VLOOKUP($A21,'Membership-Insurance Progress R'!$B$8:$U$601,9,FALSE)</f>
        <v>0</v>
      </c>
      <c r="G21" s="53">
        <f>VLOOKUP($A21,'Membership-Insurance Progress R'!$B$8:$U$601,10,FALSE)</f>
        <v>0</v>
      </c>
      <c r="H21" s="53">
        <f>VLOOKUP($A21,'Membership-Insurance Progress R'!$B$8:$U$601,11,FALSE)</f>
        <v>0</v>
      </c>
      <c r="I21" s="54">
        <f>IF(E21,$H21/$E21,0)</f>
        <v>0</v>
      </c>
      <c r="J21" s="55">
        <f>VLOOKUP(A21,'Membership-Insurance Progress R'!B$8:U$601,13,FALSE)</f>
        <v>3</v>
      </c>
      <c r="K21" s="55">
        <f>VLOOKUP($A21,'Membership-Insurance Progress R'!$B$8:$U$601,17,FALSE)</f>
        <v>0</v>
      </c>
      <c r="L21" s="55">
        <f>VLOOKUP($A21,'Membership-Insurance Progress R'!$B$8:$U$601,18,FALSE)</f>
        <v>0</v>
      </c>
      <c r="M21" s="55">
        <f>VLOOKUP($A21,'Membership-Insurance Progress R'!$B$8:$U$601,19,FALSE)</f>
        <v>0</v>
      </c>
      <c r="N21" s="54">
        <f>IF(J21,$M21/$J21,0)</f>
        <v>0</v>
      </c>
      <c r="O21" t="s" s="56">
        <f>IF(ISERROR(VLOOKUP(A21,'365'!A$1:A$900,1,FALSE)),"x",VLOOKUP(A21,'365'!A$1:A$900,"x",FALSE))</f>
        <v>36</v>
      </c>
      <c r="P21" s="57">
        <f>IF(ISERROR(VLOOKUP(A21,'1728'!A$1:A$900,1,FALSE)),"x",VLOOKUP(A21,'1728'!A$1:A$900,"x",FALSE))</f>
      </c>
      <c r="Q21" s="58">
        <f>IF(ISERROR(VLOOKUP(A21,'SP7'!A$1:A$897,1,FALSE)),"x",VLOOKUP(A21,'SP7'!A$1:A$897,"x",FALSE))</f>
      </c>
      <c r="R21" t="s" s="59">
        <v>39</v>
      </c>
      <c r="S21" t="s" s="59">
        <v>39</v>
      </c>
      <c r="T21" t="s" s="59">
        <v>38</v>
      </c>
      <c r="U21" t="s" s="59">
        <v>38</v>
      </c>
      <c r="V21" s="60"/>
      <c r="W21" t="s" s="56">
        <f>IF(ISERROR(VLOOKUP(A21,'185'!A$1:A$900,1,FALSE)),"x",VLOOKUP(A21,'185'!A$1:A$900,"x",FALSE))</f>
        <v>36</v>
      </c>
      <c r="X21" s="57">
        <f>IF(ISERROR(VLOOKUP(A21,'1295-1'!A$1:A$900,1,FALSE)),"x",VLOOKUP(A21,'1295-1'!A$1:A$900,"x",FALSE))</f>
      </c>
      <c r="Y21" s="48"/>
      <c r="Z21" s="33"/>
      <c r="AA21" s="33"/>
      <c r="AB21" s="33"/>
      <c r="AC21" s="33"/>
      <c r="AD21" s="33"/>
      <c r="AE21" s="33"/>
      <c r="AF21" s="33"/>
      <c r="AG21" s="33"/>
      <c r="AH21" s="33"/>
      <c r="AI21" s="33"/>
      <c r="AJ21" s="34"/>
    </row>
    <row r="22" ht="17.25" customHeight="1">
      <c r="A22" s="49">
        <v>6389</v>
      </c>
      <c r="B22" t="s" s="50">
        <f>VLOOKUP(A22,'Membership-Insurance Progress R'!B$8:C$719,2,FALSE)</f>
        <v>158</v>
      </c>
      <c r="C22" t="s" s="51">
        <f>VLOOKUP(A22,'Membership-Insurance Progress R'!B$8:D$601,3,FALSE)</f>
        <v>161</v>
      </c>
      <c r="D22" s="52">
        <f>VLOOKUP(A22,'Membership-Insurance Progress R'!B$8:U$601,4,FALSE)</f>
        <v>153</v>
      </c>
      <c r="E22" s="53">
        <f>VLOOKUP(A22,'Membership-Insurance Progress R'!B$8:U$601,5,FALSE)</f>
        <v>10</v>
      </c>
      <c r="F22" s="53">
        <f>VLOOKUP($A22,'Membership-Insurance Progress R'!$B$8:$U$601,9,FALSE)</f>
        <v>0</v>
      </c>
      <c r="G22" s="53">
        <f>VLOOKUP($A22,'Membership-Insurance Progress R'!$B$8:$U$601,10,FALSE)</f>
        <v>0</v>
      </c>
      <c r="H22" s="53">
        <f>VLOOKUP($A22,'Membership-Insurance Progress R'!$B$8:$U$601,11,FALSE)</f>
        <v>0</v>
      </c>
      <c r="I22" s="54">
        <f>IF(E22,$H22/$E22,0)</f>
        <v>0</v>
      </c>
      <c r="J22" s="55">
        <f>VLOOKUP(A22,'Membership-Insurance Progress R'!B$8:U$601,13,FALSE)</f>
        <v>4</v>
      </c>
      <c r="K22" s="55">
        <f>VLOOKUP($A22,'Membership-Insurance Progress R'!$B$8:$U$601,17,FALSE)</f>
        <v>0</v>
      </c>
      <c r="L22" s="55">
        <f>VLOOKUP($A22,'Membership-Insurance Progress R'!$B$8:$U$601,18,FALSE)</f>
        <v>0</v>
      </c>
      <c r="M22" s="55">
        <f>VLOOKUP($A22,'Membership-Insurance Progress R'!$B$8:$U$601,19,FALSE)</f>
        <v>0</v>
      </c>
      <c r="N22" s="54">
        <f>IF(J22,$M22/$J22,0)</f>
        <v>0</v>
      </c>
      <c r="O22" t="s" s="56">
        <f>IF(ISERROR(VLOOKUP(A22,'365'!A$1:A$900,1,FALSE)),"x",VLOOKUP(A22,'365'!A$1:A$900,"x",FALSE))</f>
        <v>36</v>
      </c>
      <c r="P22" s="57">
        <f>IF(ISERROR(VLOOKUP(A22,'1728'!A$1:A$900,1,FALSE)),"x",VLOOKUP(A22,'1728'!A$1:A$900,"x",FALSE))</f>
      </c>
      <c r="Q22" s="58">
        <f>IF(ISERROR(VLOOKUP(A22,'SP7'!A$1:A$897,1,FALSE)),"x",VLOOKUP(A22,'SP7'!A$1:A$897,"x",FALSE))</f>
      </c>
      <c r="R22" t="s" s="59">
        <v>39</v>
      </c>
      <c r="S22" t="s" s="59">
        <v>39</v>
      </c>
      <c r="T22" t="s" s="59">
        <v>39</v>
      </c>
      <c r="U22" t="s" s="59">
        <v>39</v>
      </c>
      <c r="V22" s="60"/>
      <c r="W22" t="s" s="56">
        <f>IF(ISERROR(VLOOKUP(A22,'185'!A$1:A$900,1,FALSE)),"x",VLOOKUP(A22,'185'!A$1:A$900,"x",FALSE))</f>
        <v>36</v>
      </c>
      <c r="X22" t="s" s="56">
        <f>IF(ISERROR(VLOOKUP(A22,'1295-1'!A$1:A$900,1,FALSE)),"x",VLOOKUP(A22,'1295-1'!A$1:A$900,"x",FALSE))</f>
        <v>36</v>
      </c>
      <c r="Y22" s="48"/>
      <c r="Z22" s="33"/>
      <c r="AA22" s="33"/>
      <c r="AB22" s="33"/>
      <c r="AC22" s="33"/>
      <c r="AD22" s="33"/>
      <c r="AE22" s="33"/>
      <c r="AF22" s="33"/>
      <c r="AG22" s="33"/>
      <c r="AH22" s="33"/>
      <c r="AI22" s="33"/>
      <c r="AJ22" s="34"/>
    </row>
    <row r="23" ht="17.25" customHeight="1">
      <c r="A23" s="49">
        <v>8147</v>
      </c>
      <c r="B23" t="s" s="50">
        <f>VLOOKUP(A23,'Membership-Insurance Progress R'!B$8:C$719,2,FALSE)</f>
        <v>158</v>
      </c>
      <c r="C23" t="s" s="51">
        <f>VLOOKUP(A23,'Membership-Insurance Progress R'!B$8:D$601,3,FALSE)</f>
        <v>162</v>
      </c>
      <c r="D23" s="52">
        <f>VLOOKUP(A23,'Membership-Insurance Progress R'!B$8:U$601,4,FALSE)</f>
        <v>141</v>
      </c>
      <c r="E23" s="53">
        <f>VLOOKUP(A23,'Membership-Insurance Progress R'!B$8:U$601,5,FALSE)</f>
        <v>9</v>
      </c>
      <c r="F23" s="53">
        <f>VLOOKUP($A23,'Membership-Insurance Progress R'!$B$8:$U$601,9,FALSE)</f>
        <v>0</v>
      </c>
      <c r="G23" s="53">
        <f>VLOOKUP($A23,'Membership-Insurance Progress R'!$B$8:$U$601,10,FALSE)</f>
        <v>0</v>
      </c>
      <c r="H23" s="53">
        <f>VLOOKUP($A23,'Membership-Insurance Progress R'!$B$8:$U$601,11,FALSE)</f>
        <v>0</v>
      </c>
      <c r="I23" s="54">
        <f>IF(E23,$H23/$E23,0)</f>
        <v>0</v>
      </c>
      <c r="J23" s="55">
        <f>VLOOKUP(A23,'Membership-Insurance Progress R'!B$8:U$601,13,FALSE)</f>
        <v>3</v>
      </c>
      <c r="K23" s="55">
        <f>VLOOKUP($A23,'Membership-Insurance Progress R'!$B$8:$U$601,17,FALSE)</f>
        <v>0</v>
      </c>
      <c r="L23" s="55">
        <f>VLOOKUP($A23,'Membership-Insurance Progress R'!$B$8:$U$601,18,FALSE)</f>
        <v>0</v>
      </c>
      <c r="M23" s="55">
        <f>VLOOKUP($A23,'Membership-Insurance Progress R'!$B$8:$U$601,19,FALSE)</f>
        <v>0</v>
      </c>
      <c r="N23" s="54">
        <f>IF(J23,$M23/$J23,0)</f>
        <v>0</v>
      </c>
      <c r="O23" t="s" s="56">
        <f>IF(ISERROR(VLOOKUP(A23,'365'!A$1:A$900,1,FALSE)),"x",VLOOKUP(A23,'365'!A$1:A$900,"x",FALSE))</f>
        <v>36</v>
      </c>
      <c r="P23" s="57">
        <f>IF(ISERROR(VLOOKUP(A23,'1728'!A$1:A$900,1,FALSE)),"x",VLOOKUP(A23,'1728'!A$1:A$900,"x",FALSE))</f>
      </c>
      <c r="Q23" s="58">
        <f>IF(ISERROR(VLOOKUP(A23,'SP7'!A$1:A$897,1,FALSE)),"x",VLOOKUP(A23,'SP7'!A$1:A$897,"x",FALSE))</f>
      </c>
      <c r="R23" t="s" s="59">
        <v>37</v>
      </c>
      <c r="S23" t="s" s="59">
        <v>39</v>
      </c>
      <c r="T23" t="s" s="59">
        <v>39</v>
      </c>
      <c r="U23" t="s" s="59">
        <v>39</v>
      </c>
      <c r="V23" s="60"/>
      <c r="W23" t="s" s="56">
        <f>IF(ISERROR(VLOOKUP(A23,'185'!A$1:A$900,1,FALSE)),"x",VLOOKUP(A23,'185'!A$1:A$900,"x",FALSE))</f>
        <v>36</v>
      </c>
      <c r="X23" t="s" s="56">
        <f>IF(ISERROR(VLOOKUP(A23,'1295-1'!A$1:A$900,1,FALSE)),"x",VLOOKUP(A23,'1295-1'!A$1:A$900,"x",FALSE))</f>
        <v>36</v>
      </c>
      <c r="Y23" s="48"/>
      <c r="Z23" s="33"/>
      <c r="AA23" s="33"/>
      <c r="AB23" s="33"/>
      <c r="AC23" s="33"/>
      <c r="AD23" s="33"/>
      <c r="AE23" s="33"/>
      <c r="AF23" s="33"/>
      <c r="AG23" s="33"/>
      <c r="AH23" s="33"/>
      <c r="AI23" s="33"/>
      <c r="AJ23" s="34"/>
    </row>
    <row r="24" ht="17.25" customHeight="1">
      <c r="A24" s="49">
        <v>8342</v>
      </c>
      <c r="B24" t="s" s="50">
        <f>VLOOKUP(A24,'Membership-Insurance Progress R'!B$8:C$719,2,FALSE)</f>
        <v>158</v>
      </c>
      <c r="C24" t="s" s="51">
        <f>VLOOKUP(A24,'Membership-Insurance Progress R'!B$8:D$601,3,FALSE)</f>
        <v>159</v>
      </c>
      <c r="D24" s="52">
        <f>VLOOKUP(A24,'Membership-Insurance Progress R'!B$8:U$601,4,FALSE)</f>
        <v>333</v>
      </c>
      <c r="E24" s="53">
        <f>VLOOKUP(A24,'Membership-Insurance Progress R'!B$8:U$601,5,FALSE)</f>
        <v>22</v>
      </c>
      <c r="F24" s="53">
        <f>VLOOKUP($A24,'Membership-Insurance Progress R'!$B$8:$U$601,9,FALSE)</f>
        <v>12</v>
      </c>
      <c r="G24" s="53">
        <f>VLOOKUP($A24,'Membership-Insurance Progress R'!$B$8:$U$601,10,FALSE)</f>
        <v>0</v>
      </c>
      <c r="H24" s="53">
        <f>VLOOKUP($A24,'Membership-Insurance Progress R'!$B$8:$U$601,11,FALSE)</f>
        <v>12</v>
      </c>
      <c r="I24" s="54">
        <f>IF(E24,$H24/$E24,0)</f>
        <v>0.545454545454545</v>
      </c>
      <c r="J24" s="55">
        <f>VLOOKUP(A24,'Membership-Insurance Progress R'!B$8:U$601,13,FALSE)</f>
        <v>8</v>
      </c>
      <c r="K24" s="55">
        <f>VLOOKUP($A24,'Membership-Insurance Progress R'!$B$8:$U$601,17,FALSE)</f>
        <v>1</v>
      </c>
      <c r="L24" s="55">
        <f>VLOOKUP($A24,'Membership-Insurance Progress R'!$B$8:$U$601,18,FALSE)</f>
        <v>0</v>
      </c>
      <c r="M24" s="55">
        <f>VLOOKUP($A24,'Membership-Insurance Progress R'!$B$8:$U$601,19,FALSE)</f>
        <v>1</v>
      </c>
      <c r="N24" s="54">
        <f>IF(J24,$M24/$J24,0)</f>
        <v>0.125</v>
      </c>
      <c r="O24" t="s" s="56">
        <f>IF(ISERROR(VLOOKUP(A24,'365'!A$1:A$900,1,FALSE)),"x",VLOOKUP(A24,'365'!A$1:A$900,"x",FALSE))</f>
        <v>36</v>
      </c>
      <c r="P24" s="57">
        <f>IF(ISERROR(VLOOKUP(A24,'1728'!A$1:A$900,1,FALSE)),"x",VLOOKUP(A24,'1728'!A$1:A$900,"x",FALSE))</f>
      </c>
      <c r="Q24" s="58">
        <f>IF(ISERROR(VLOOKUP(A24,'SP7'!A$1:A$897,1,FALSE)),"x",VLOOKUP(A24,'SP7'!A$1:A$897,"x",FALSE))</f>
      </c>
      <c r="R24" t="s" s="59">
        <v>39</v>
      </c>
      <c r="S24" t="s" s="59">
        <v>39</v>
      </c>
      <c r="T24" t="s" s="59">
        <v>39</v>
      </c>
      <c r="U24" t="s" s="59">
        <v>39</v>
      </c>
      <c r="V24" s="63"/>
      <c r="W24" t="s" s="56">
        <f>IF(ISERROR(VLOOKUP(A24,'185'!A$1:A$900,1,FALSE)),"x",VLOOKUP(A24,'185'!A$1:A$900,"x",FALSE))</f>
        <v>36</v>
      </c>
      <c r="X24" t="s" s="56">
        <f>IF(ISERROR(VLOOKUP(A24,'1295-1'!A$1:A$900,1,FALSE)),"x",VLOOKUP(A24,'1295-1'!A$1:A$900,"x",FALSE))</f>
        <v>36</v>
      </c>
      <c r="Y24" s="48"/>
      <c r="Z24" s="33"/>
      <c r="AA24" s="33"/>
      <c r="AB24" s="33"/>
      <c r="AC24" s="33"/>
      <c r="AD24" s="33"/>
      <c r="AE24" s="33"/>
      <c r="AF24" s="33"/>
      <c r="AG24" s="33"/>
      <c r="AH24" s="33"/>
      <c r="AI24" s="33"/>
      <c r="AJ24" s="34"/>
    </row>
    <row r="25" ht="17.25" customHeight="1">
      <c r="A25" s="49">
        <v>1514</v>
      </c>
      <c r="B25" t="s" s="50">
        <f>VLOOKUP(A25,'Membership-Insurance Progress R'!B$8:C$719,2,FALSE)</f>
        <v>163</v>
      </c>
      <c r="C25" t="s" s="51">
        <f>VLOOKUP(A25,'Membership-Insurance Progress R'!B$8:D$601,3,FALSE)</f>
        <v>164</v>
      </c>
      <c r="D25" s="52">
        <f>VLOOKUP(A25,'Membership-Insurance Progress R'!B$8:U$601,4,FALSE)</f>
        <v>215</v>
      </c>
      <c r="E25" s="53">
        <f>VLOOKUP(A25,'Membership-Insurance Progress R'!B$8:U$601,5,FALSE)</f>
        <v>15</v>
      </c>
      <c r="F25" s="53">
        <f>VLOOKUP($A25,'Membership-Insurance Progress R'!$B$8:$U$601,9,FALSE)</f>
        <v>0</v>
      </c>
      <c r="G25" s="53">
        <f>VLOOKUP($A25,'Membership-Insurance Progress R'!$B$8:$U$601,10,FALSE)</f>
        <v>0</v>
      </c>
      <c r="H25" s="53">
        <f>VLOOKUP($A25,'Membership-Insurance Progress R'!$B$8:$U$601,11,FALSE)</f>
        <v>0</v>
      </c>
      <c r="I25" s="54">
        <f>IF(E25,$H25/$E25,0)</f>
        <v>0</v>
      </c>
      <c r="J25" s="55">
        <f>VLOOKUP(A25,'Membership-Insurance Progress R'!B$8:U$601,13,FALSE)</f>
        <v>5</v>
      </c>
      <c r="K25" s="55">
        <f>VLOOKUP($A25,'Membership-Insurance Progress R'!$B$8:$U$601,17,FALSE)</f>
        <v>0</v>
      </c>
      <c r="L25" s="55">
        <f>VLOOKUP($A25,'Membership-Insurance Progress R'!$B$8:$U$601,18,FALSE)</f>
        <v>0</v>
      </c>
      <c r="M25" s="55">
        <f>VLOOKUP($A25,'Membership-Insurance Progress R'!$B$8:$U$601,19,FALSE)</f>
        <v>0</v>
      </c>
      <c r="N25" s="54">
        <f>IF(J25,$M25/$J25,0)</f>
        <v>0</v>
      </c>
      <c r="O25" t="s" s="56">
        <f>IF(ISERROR(VLOOKUP(A25,'365'!A$1:A$900,1,FALSE)),"x",VLOOKUP(A25,'365'!A$1:A$900,"x",FALSE))</f>
        <v>36</v>
      </c>
      <c r="P25" s="57">
        <f>IF(ISERROR(VLOOKUP(A25,'1728'!A$1:A$900,1,FALSE)),"x",VLOOKUP(A25,'1728'!A$1:A$900,"x",FALSE))</f>
      </c>
      <c r="Q25" s="58">
        <f>IF(ISERROR(VLOOKUP(A25,'SP7'!A$1:A$897,1,FALSE)),"x",VLOOKUP(A25,'SP7'!A$1:A$897,"x",FALSE))</f>
      </c>
      <c r="R25" t="s" s="59">
        <v>39</v>
      </c>
      <c r="S25" t="s" s="59">
        <v>38</v>
      </c>
      <c r="T25" t="s" s="59">
        <v>38</v>
      </c>
      <c r="U25" t="s" s="59">
        <v>38</v>
      </c>
      <c r="V25" s="60"/>
      <c r="W25" t="s" s="56">
        <f>IF(ISERROR(VLOOKUP(A25,'185'!A$1:A$900,1,FALSE)),"x",VLOOKUP(A25,'185'!A$1:A$900,"x",FALSE))</f>
        <v>36</v>
      </c>
      <c r="X25" t="s" s="56">
        <f>IF(ISERROR(VLOOKUP(A25,'1295-1'!A$1:A$900,1,FALSE)),"x",VLOOKUP(A25,'1295-1'!A$1:A$900,"x",FALSE))</f>
        <v>36</v>
      </c>
      <c r="Y25" s="48"/>
      <c r="Z25" s="33"/>
      <c r="AA25" s="33"/>
      <c r="AB25" s="33"/>
      <c r="AC25" s="33"/>
      <c r="AD25" s="33"/>
      <c r="AE25" s="33"/>
      <c r="AF25" s="33"/>
      <c r="AG25" s="33"/>
      <c r="AH25" s="33"/>
      <c r="AI25" s="33"/>
      <c r="AJ25" s="34"/>
    </row>
    <row r="26" ht="17.25" customHeight="1">
      <c r="A26" s="49">
        <v>1817</v>
      </c>
      <c r="B26" t="s" s="50">
        <f>VLOOKUP(A26,'Membership-Insurance Progress R'!B$8:C$719,2,FALSE)</f>
        <v>163</v>
      </c>
      <c r="C26" t="s" s="51">
        <f>VLOOKUP(A26,'Membership-Insurance Progress R'!B$8:D$601,3,FALSE)</f>
        <v>165</v>
      </c>
      <c r="D26" s="52">
        <f>VLOOKUP(A26,'Membership-Insurance Progress R'!B$8:U$601,4,FALSE)</f>
        <v>216</v>
      </c>
      <c r="E26" s="53">
        <f>VLOOKUP(A26,'Membership-Insurance Progress R'!B$8:U$601,5,FALSE)</f>
        <v>15</v>
      </c>
      <c r="F26" s="53">
        <f>VLOOKUP($A26,'Membership-Insurance Progress R'!$B$8:$U$601,9,FALSE)</f>
        <v>3</v>
      </c>
      <c r="G26" s="53">
        <f>VLOOKUP($A26,'Membership-Insurance Progress R'!$B$8:$U$601,10,FALSE)</f>
        <v>0</v>
      </c>
      <c r="H26" s="53">
        <f>VLOOKUP($A26,'Membership-Insurance Progress R'!$B$8:$U$601,11,FALSE)</f>
        <v>3</v>
      </c>
      <c r="I26" s="54">
        <f>IF(E26,$H26/$E26,0)</f>
        <v>0.2</v>
      </c>
      <c r="J26" s="55">
        <f>VLOOKUP(A26,'Membership-Insurance Progress R'!B$8:U$601,13,FALSE)</f>
        <v>5</v>
      </c>
      <c r="K26" s="55">
        <f>VLOOKUP($A26,'Membership-Insurance Progress R'!$B$8:$U$601,17,FALSE)</f>
        <v>0</v>
      </c>
      <c r="L26" s="55">
        <f>VLOOKUP($A26,'Membership-Insurance Progress R'!$B$8:$U$601,18,FALSE)</f>
        <v>0</v>
      </c>
      <c r="M26" s="55">
        <f>VLOOKUP($A26,'Membership-Insurance Progress R'!$B$8:$U$601,19,FALSE)</f>
        <v>0</v>
      </c>
      <c r="N26" s="54">
        <f>IF(J26,$M26/$J26,0)</f>
        <v>0</v>
      </c>
      <c r="O26" t="s" s="56">
        <f>IF(ISERROR(VLOOKUP(A26,'365'!A$1:A$900,1,FALSE)),"x",VLOOKUP(A26,'365'!A$1:A$900,"x",FALSE))</f>
        <v>36</v>
      </c>
      <c r="P26" s="57">
        <f>IF(ISERROR(VLOOKUP(A26,'1728'!A$1:A$900,1,FALSE)),"x",VLOOKUP(A26,'1728'!A$1:A$900,"x",FALSE))</f>
      </c>
      <c r="Q26" s="58">
        <f>IF(ISERROR(VLOOKUP(A26,'SP7'!A$1:A$897,1,FALSE)),"x",VLOOKUP(A26,'SP7'!A$1:A$897,"x",FALSE))</f>
      </c>
      <c r="R26" t="s" s="59">
        <v>39</v>
      </c>
      <c r="S26" t="s" s="59">
        <v>39</v>
      </c>
      <c r="T26" t="s" s="59">
        <v>38</v>
      </c>
      <c r="U26" t="s" s="59">
        <v>39</v>
      </c>
      <c r="V26" s="61"/>
      <c r="W26" t="s" s="56">
        <f>IF(ISERROR(VLOOKUP(A26,'185'!A$1:A$900,1,FALSE)),"x",VLOOKUP(A26,'185'!A$1:A$900,"x",FALSE))</f>
        <v>36</v>
      </c>
      <c r="X26" t="s" s="56">
        <f>IF(ISERROR(VLOOKUP(A26,'1295-1'!A$1:A$900,1,FALSE)),"x",VLOOKUP(A26,'1295-1'!A$1:A$900,"x",FALSE))</f>
        <v>36</v>
      </c>
      <c r="Y26" s="48"/>
      <c r="Z26" s="33"/>
      <c r="AA26" s="33"/>
      <c r="AB26" s="33"/>
      <c r="AC26" s="33"/>
      <c r="AD26" s="33"/>
      <c r="AE26" s="33"/>
      <c r="AF26" s="33"/>
      <c r="AG26" s="33"/>
      <c r="AH26" s="33"/>
      <c r="AI26" s="33"/>
      <c r="AJ26" s="34"/>
    </row>
    <row r="27" ht="17.25" customHeight="1">
      <c r="A27" s="49">
        <v>6753</v>
      </c>
      <c r="B27" t="s" s="50">
        <f>VLOOKUP(A27,'Membership-Insurance Progress R'!B$8:C$719,2,FALSE)</f>
        <v>163</v>
      </c>
      <c r="C27" t="s" s="51">
        <f>VLOOKUP(A27,'Membership-Insurance Progress R'!B$8:D$601,3,FALSE)</f>
        <v>166</v>
      </c>
      <c r="D27" s="52">
        <f>VLOOKUP(A27,'Membership-Insurance Progress R'!B$8:U$601,4,FALSE)</f>
        <v>138</v>
      </c>
      <c r="E27" s="53">
        <f>VLOOKUP(A27,'Membership-Insurance Progress R'!B$8:U$601,5,FALSE)</f>
        <v>10</v>
      </c>
      <c r="F27" s="53">
        <f>VLOOKUP($A27,'Membership-Insurance Progress R'!$B$8:$U$601,9,FALSE)</f>
        <v>1</v>
      </c>
      <c r="G27" s="53">
        <f>VLOOKUP($A27,'Membership-Insurance Progress R'!$B$8:$U$601,10,FALSE)</f>
        <v>0</v>
      </c>
      <c r="H27" s="53">
        <f>VLOOKUP($A27,'Membership-Insurance Progress R'!$B$8:$U$601,11,FALSE)</f>
        <v>1</v>
      </c>
      <c r="I27" s="54">
        <f>IF(E27,$H27/$E27,0)</f>
        <v>0.1</v>
      </c>
      <c r="J27" s="55">
        <f>VLOOKUP(A27,'Membership-Insurance Progress R'!B$8:U$601,13,FALSE)</f>
        <v>3</v>
      </c>
      <c r="K27" s="55">
        <f>VLOOKUP($A27,'Membership-Insurance Progress R'!$B$8:$U$601,17,FALSE)</f>
        <v>0</v>
      </c>
      <c r="L27" s="55">
        <f>VLOOKUP($A27,'Membership-Insurance Progress R'!$B$8:$U$601,18,FALSE)</f>
        <v>1</v>
      </c>
      <c r="M27" s="55">
        <f>VLOOKUP($A27,'Membership-Insurance Progress R'!$B$8:$U$601,19,FALSE)</f>
        <v>-1</v>
      </c>
      <c r="N27" s="54">
        <f>IF(J27,$M27/$J27,0)</f>
        <v>-0.333333333333333</v>
      </c>
      <c r="O27" t="s" s="56">
        <f>IF(ISERROR(VLOOKUP(A27,'365'!A$1:A$900,1,FALSE)),"x",VLOOKUP(A27,'365'!A$1:A$900,"x",FALSE))</f>
        <v>36</v>
      </c>
      <c r="P27" s="57">
        <f>IF(ISERROR(VLOOKUP(A27,'1728'!A$1:A$900,1,FALSE)),"x",VLOOKUP(A27,'1728'!A$1:A$900,"x",FALSE))</f>
      </c>
      <c r="Q27" s="58">
        <f>IF(ISERROR(VLOOKUP(A27,'SP7'!A$1:A$897,1,FALSE)),"x",VLOOKUP(A27,'SP7'!A$1:A$897,"x",FALSE))</f>
      </c>
      <c r="R27" t="s" s="59">
        <v>39</v>
      </c>
      <c r="S27" t="s" s="59">
        <v>39</v>
      </c>
      <c r="T27" t="s" s="59">
        <v>39</v>
      </c>
      <c r="U27" t="s" s="59">
        <v>39</v>
      </c>
      <c r="V27" s="61"/>
      <c r="W27" t="s" s="56">
        <f>IF(ISERROR(VLOOKUP(A27,'185'!A$1:A$900,1,FALSE)),"x",VLOOKUP(A27,'185'!A$1:A$900,"x",FALSE))</f>
        <v>36</v>
      </c>
      <c r="X27" s="57">
        <f>IF(ISERROR(VLOOKUP(A27,'1295-1'!A$1:A$900,1,FALSE)),"x",VLOOKUP(A27,'1295-1'!A$1:A$900,"x",FALSE))</f>
      </c>
      <c r="Y27" s="48"/>
      <c r="Z27" s="33"/>
      <c r="AA27" s="33"/>
      <c r="AB27" s="33"/>
      <c r="AC27" s="33"/>
      <c r="AD27" s="33"/>
      <c r="AE27" s="33"/>
      <c r="AF27" s="33"/>
      <c r="AG27" s="33"/>
      <c r="AH27" s="33"/>
      <c r="AI27" s="33"/>
      <c r="AJ27" s="34"/>
    </row>
    <row r="28" ht="17.25" customHeight="1">
      <c r="A28" s="49">
        <v>11857</v>
      </c>
      <c r="B28" t="s" s="50">
        <f>VLOOKUP(A28,'Membership-Insurance Progress R'!B$8:C$719,2,FALSE)</f>
        <v>163</v>
      </c>
      <c r="C28" t="s" s="51">
        <f>VLOOKUP(A28,'Membership-Insurance Progress R'!B$8:D$601,3,FALSE)</f>
        <v>164</v>
      </c>
      <c r="D28" s="52">
        <f>VLOOKUP(A28,'Membership-Insurance Progress R'!B$8:U$601,4,FALSE)</f>
        <v>120</v>
      </c>
      <c r="E28" s="53">
        <f>VLOOKUP(A28,'Membership-Insurance Progress R'!B$8:U$601,5,FALSE)</f>
        <v>8</v>
      </c>
      <c r="F28" s="53">
        <f>VLOOKUP($A28,'Membership-Insurance Progress R'!$B$8:$U$601,9,FALSE)</f>
        <v>0</v>
      </c>
      <c r="G28" s="53">
        <f>VLOOKUP($A28,'Membership-Insurance Progress R'!$B$8:$U$601,10,FALSE)</f>
        <v>0</v>
      </c>
      <c r="H28" s="53">
        <f>VLOOKUP($A28,'Membership-Insurance Progress R'!$B$8:$U$601,11,FALSE)</f>
        <v>0</v>
      </c>
      <c r="I28" s="54">
        <f>IF(E28,$H28/$E28,0)</f>
        <v>0</v>
      </c>
      <c r="J28" s="55">
        <f>VLOOKUP(A28,'Membership-Insurance Progress R'!B$8:U$601,13,FALSE)</f>
        <v>3</v>
      </c>
      <c r="K28" s="55">
        <f>VLOOKUP($A28,'Membership-Insurance Progress R'!$B$8:$U$601,17,FALSE)</f>
        <v>0</v>
      </c>
      <c r="L28" s="55">
        <f>VLOOKUP($A28,'Membership-Insurance Progress R'!$B$8:$U$601,18,FALSE)</f>
        <v>0</v>
      </c>
      <c r="M28" s="55">
        <f>VLOOKUP($A28,'Membership-Insurance Progress R'!$B$8:$U$601,19,FALSE)</f>
        <v>0</v>
      </c>
      <c r="N28" s="54">
        <f>IF(J28,$M28/$J28,0)</f>
        <v>0</v>
      </c>
      <c r="O28" t="s" s="56">
        <f>IF(ISERROR(VLOOKUP(A28,'365'!A$1:A$900,1,FALSE)),"x",VLOOKUP(A28,'365'!A$1:A$900,"x",FALSE))</f>
        <v>36</v>
      </c>
      <c r="P28" s="57">
        <f>IF(ISERROR(VLOOKUP(A28,'1728'!A$1:A$900,1,FALSE)),"x",VLOOKUP(A28,'1728'!A$1:A$900,"x",FALSE))</f>
      </c>
      <c r="Q28" s="58">
        <f>IF(ISERROR(VLOOKUP(A28,'SP7'!A$1:A$897,1,FALSE)),"x",VLOOKUP(A28,'SP7'!A$1:A$897,"x",FALSE))</f>
      </c>
      <c r="R28" t="s" s="59">
        <v>37</v>
      </c>
      <c r="S28" t="s" s="59">
        <v>37</v>
      </c>
      <c r="T28" t="s" s="59">
        <v>37</v>
      </c>
      <c r="U28" t="s" s="59">
        <v>37</v>
      </c>
      <c r="V28" s="60"/>
      <c r="W28" t="s" s="56">
        <f>IF(ISERROR(VLOOKUP(A28,'185'!A$1:A$900,1,FALSE)),"x",VLOOKUP(A28,'185'!A$1:A$900,"x",FALSE))</f>
        <v>36</v>
      </c>
      <c r="X28" t="s" s="56">
        <f>IF(ISERROR(VLOOKUP(A28,'1295-1'!A$1:A$900,1,FALSE)),"x",VLOOKUP(A28,'1295-1'!A$1:A$900,"x",FALSE))</f>
        <v>36</v>
      </c>
      <c r="Y28" s="48"/>
      <c r="Z28" s="33"/>
      <c r="AA28" s="33"/>
      <c r="AB28" s="33"/>
      <c r="AC28" s="33"/>
      <c r="AD28" s="33"/>
      <c r="AE28" s="33"/>
      <c r="AF28" s="33"/>
      <c r="AG28" s="33"/>
      <c r="AH28" s="33"/>
      <c r="AI28" s="33"/>
      <c r="AJ28" s="34"/>
    </row>
    <row r="29" ht="17.25" customHeight="1">
      <c r="A29" s="49">
        <v>13145</v>
      </c>
      <c r="B29" t="s" s="50">
        <f>VLOOKUP(A29,'Membership-Insurance Progress R'!B$8:C$719,2,FALSE)</f>
        <v>163</v>
      </c>
      <c r="C29" t="s" s="51">
        <f>VLOOKUP(A29,'Membership-Insurance Progress R'!B$8:D$601,3,FALSE)</f>
        <v>167</v>
      </c>
      <c r="D29" s="52">
        <f>VLOOKUP(A29,'Membership-Insurance Progress R'!B$8:U$601,4,FALSE)</f>
        <v>31</v>
      </c>
      <c r="E29" s="53">
        <f>VLOOKUP(A29,'Membership-Insurance Progress R'!B$8:U$601,5,FALSE)</f>
        <v>4</v>
      </c>
      <c r="F29" s="53">
        <f>VLOOKUP($A29,'Membership-Insurance Progress R'!$B$8:$U$601,9,FALSE)</f>
        <v>2</v>
      </c>
      <c r="G29" s="53">
        <f>VLOOKUP($A29,'Membership-Insurance Progress R'!$B$8:$U$601,10,FALSE)</f>
        <v>0</v>
      </c>
      <c r="H29" s="53">
        <f>VLOOKUP($A29,'Membership-Insurance Progress R'!$B$8:$U$601,11,FALSE)</f>
        <v>2</v>
      </c>
      <c r="I29" s="54">
        <f>IF(E29,$H29/$E29,0)</f>
        <v>0.5</v>
      </c>
      <c r="J29" s="55">
        <f>VLOOKUP(A29,'Membership-Insurance Progress R'!B$8:U$601,13,FALSE)</f>
        <v>3</v>
      </c>
      <c r="K29" s="55">
        <f>VLOOKUP($A29,'Membership-Insurance Progress R'!$B$8:$U$601,17,FALSE)</f>
        <v>0</v>
      </c>
      <c r="L29" s="55">
        <f>VLOOKUP($A29,'Membership-Insurance Progress R'!$B$8:$U$601,18,FALSE)</f>
        <v>0</v>
      </c>
      <c r="M29" s="55">
        <f>VLOOKUP($A29,'Membership-Insurance Progress R'!$B$8:$U$601,19,FALSE)</f>
        <v>0</v>
      </c>
      <c r="N29" s="54">
        <f>IF(J29,$M29/$J29,0)</f>
        <v>0</v>
      </c>
      <c r="O29" t="s" s="56">
        <f>IF(ISERROR(VLOOKUP(A29,'365'!A$1:A$900,1,FALSE)),"x",VLOOKUP(A29,'365'!A$1:A$900,"x",FALSE))</f>
        <v>36</v>
      </c>
      <c r="P29" s="57">
        <f>IF(ISERROR(VLOOKUP(A29,'1728'!A$1:A$900,1,FALSE)),"x",VLOOKUP(A29,'1728'!A$1:A$900,"x",FALSE))</f>
      </c>
      <c r="Q29" s="58">
        <f>IF(ISERROR(VLOOKUP(A29,'SP7'!A$1:A$897,1,FALSE)),"x",VLOOKUP(A29,'SP7'!A$1:A$897,"x",FALSE))</f>
      </c>
      <c r="R29" t="s" s="59">
        <v>37</v>
      </c>
      <c r="S29" t="s" s="59">
        <v>38</v>
      </c>
      <c r="T29" t="s" s="59">
        <v>38</v>
      </c>
      <c r="U29" t="s" s="59">
        <v>38</v>
      </c>
      <c r="V29" s="60"/>
      <c r="W29" t="s" s="56">
        <f>IF(ISERROR(VLOOKUP(A29,'185'!A$1:A$900,1,FALSE)),"x",VLOOKUP(A29,'185'!A$1:A$900,"x",FALSE))</f>
        <v>36</v>
      </c>
      <c r="X29" t="s" s="56">
        <f>IF(ISERROR(VLOOKUP(A29,'1295-1'!A$1:A$900,1,FALSE)),"x",VLOOKUP(A29,'1295-1'!A$1:A$900,"x",FALSE))</f>
        <v>36</v>
      </c>
      <c r="Y29" s="48"/>
      <c r="Z29" s="33"/>
      <c r="AA29" s="33"/>
      <c r="AB29" s="33"/>
      <c r="AC29" s="33"/>
      <c r="AD29" s="33"/>
      <c r="AE29" s="33"/>
      <c r="AF29" s="33"/>
      <c r="AG29" s="33"/>
      <c r="AH29" s="33"/>
      <c r="AI29" s="33"/>
      <c r="AJ29" s="34"/>
    </row>
    <row r="30" ht="17.25" customHeight="1">
      <c r="A30" s="49">
        <v>1998</v>
      </c>
      <c r="B30" t="s" s="50">
        <f>VLOOKUP(A30,'Membership-Insurance Progress R'!B$8:C$719,2,FALSE)</f>
        <v>168</v>
      </c>
      <c r="C30" t="s" s="51">
        <f>VLOOKUP(A30,'Membership-Insurance Progress R'!B$8:D$601,3,FALSE)</f>
        <v>169</v>
      </c>
      <c r="D30" s="52">
        <f>VLOOKUP(A30,'Membership-Insurance Progress R'!B$8:U$601,4,FALSE)</f>
        <v>75</v>
      </c>
      <c r="E30" s="53">
        <f>VLOOKUP(A30,'Membership-Insurance Progress R'!B$8:U$601,5,FALSE)</f>
        <v>5</v>
      </c>
      <c r="F30" s="53">
        <f>VLOOKUP($A30,'Membership-Insurance Progress R'!$B$8:$U$601,9,FALSE)</f>
        <v>0</v>
      </c>
      <c r="G30" s="53">
        <f>VLOOKUP($A30,'Membership-Insurance Progress R'!$B$8:$U$601,10,FALSE)</f>
        <v>0</v>
      </c>
      <c r="H30" s="53">
        <f>VLOOKUP($A30,'Membership-Insurance Progress R'!$B$8:$U$601,11,FALSE)</f>
        <v>0</v>
      </c>
      <c r="I30" s="54">
        <f>IF(E30,$H30/$E30,0)</f>
        <v>0</v>
      </c>
      <c r="J30" s="55">
        <f>VLOOKUP(A30,'Membership-Insurance Progress R'!B$8:U$601,13,FALSE)</f>
        <v>3</v>
      </c>
      <c r="K30" s="55">
        <f>VLOOKUP($A30,'Membership-Insurance Progress R'!$B$8:$U$601,17,FALSE)</f>
        <v>0</v>
      </c>
      <c r="L30" s="55">
        <f>VLOOKUP($A30,'Membership-Insurance Progress R'!$B$8:$U$601,18,FALSE)</f>
        <v>0</v>
      </c>
      <c r="M30" s="55">
        <f>VLOOKUP($A30,'Membership-Insurance Progress R'!$B$8:$U$601,19,FALSE)</f>
        <v>0</v>
      </c>
      <c r="N30" s="54">
        <f>IF(J30,$M30/$J30,0)</f>
        <v>0</v>
      </c>
      <c r="O30" t="s" s="56">
        <f>IF(ISERROR(VLOOKUP(A30,'365'!A$1:A$900,1,FALSE)),"x",VLOOKUP(A30,'365'!A$1:A$900,"x",FALSE))</f>
        <v>36</v>
      </c>
      <c r="P30" s="57">
        <f>IF(ISERROR(VLOOKUP(A30,'1728'!A$1:A$900,1,FALSE)),"x",VLOOKUP(A30,'1728'!A$1:A$900,"x",FALSE))</f>
      </c>
      <c r="Q30" s="58">
        <f>IF(ISERROR(VLOOKUP(A30,'SP7'!A$1:A$897,1,FALSE)),"x",VLOOKUP(A30,'SP7'!A$1:A$897,"x",FALSE))</f>
      </c>
      <c r="R30" t="s" s="59">
        <v>39</v>
      </c>
      <c r="S30" t="s" s="59">
        <v>38</v>
      </c>
      <c r="T30" t="s" s="59">
        <v>37</v>
      </c>
      <c r="U30" t="s" s="59">
        <v>39</v>
      </c>
      <c r="V30" s="61"/>
      <c r="W30" t="s" s="56">
        <f>IF(ISERROR(VLOOKUP(A30,'185'!A$1:A$900,1,FALSE)),"x",VLOOKUP(A30,'185'!A$1:A$900,"x",FALSE))</f>
        <v>36</v>
      </c>
      <c r="X30" t="s" s="56">
        <f>IF(ISERROR(VLOOKUP(A30,'1295-1'!A$1:A$900,1,FALSE)),"x",VLOOKUP(A30,'1295-1'!A$1:A$900,"x",FALSE))</f>
        <v>36</v>
      </c>
      <c r="Y30" s="48"/>
      <c r="Z30" s="33"/>
      <c r="AA30" s="33"/>
      <c r="AB30" s="33"/>
      <c r="AC30" s="33"/>
      <c r="AD30" s="33"/>
      <c r="AE30" s="33"/>
      <c r="AF30" s="33"/>
      <c r="AG30" s="33"/>
      <c r="AH30" s="33"/>
      <c r="AI30" s="33"/>
      <c r="AJ30" s="34"/>
    </row>
    <row r="31" ht="17.25" customHeight="1">
      <c r="A31" s="49">
        <v>2150</v>
      </c>
      <c r="B31" t="s" s="50">
        <f>VLOOKUP(A31,'Membership-Insurance Progress R'!B$8:C$719,2,FALSE)</f>
        <v>168</v>
      </c>
      <c r="C31" t="s" s="51">
        <f>VLOOKUP(A31,'Membership-Insurance Progress R'!B$8:D$601,3,FALSE)</f>
        <v>170</v>
      </c>
      <c r="D31" s="52">
        <f>VLOOKUP(A31,'Membership-Insurance Progress R'!B$8:U$601,4,FALSE)</f>
        <v>72</v>
      </c>
      <c r="E31" s="53">
        <f>VLOOKUP(A31,'Membership-Insurance Progress R'!B$8:U$601,5,FALSE)</f>
        <v>5</v>
      </c>
      <c r="F31" s="53">
        <f>VLOOKUP($A31,'Membership-Insurance Progress R'!$B$8:$U$601,9,FALSE)</f>
        <v>0</v>
      </c>
      <c r="G31" s="53">
        <f>VLOOKUP($A31,'Membership-Insurance Progress R'!$B$8:$U$601,10,FALSE)</f>
        <v>0</v>
      </c>
      <c r="H31" s="53">
        <f>VLOOKUP($A31,'Membership-Insurance Progress R'!$B$8:$U$601,11,FALSE)</f>
        <v>0</v>
      </c>
      <c r="I31" s="54">
        <f>IF(E31,$H31/$E31,0)</f>
        <v>0</v>
      </c>
      <c r="J31" s="55">
        <f>VLOOKUP(A31,'Membership-Insurance Progress R'!B$8:U$601,13,FALSE)</f>
        <v>3</v>
      </c>
      <c r="K31" s="55">
        <f>VLOOKUP($A31,'Membership-Insurance Progress R'!$B$8:$U$601,17,FALSE)</f>
        <v>0</v>
      </c>
      <c r="L31" s="55">
        <f>VLOOKUP($A31,'Membership-Insurance Progress R'!$B$8:$U$601,18,FALSE)</f>
        <v>0</v>
      </c>
      <c r="M31" s="55">
        <f>VLOOKUP($A31,'Membership-Insurance Progress R'!$B$8:$U$601,19,FALSE)</f>
        <v>0</v>
      </c>
      <c r="N31" s="54">
        <f>IF(J31,$M31/$J31,0)</f>
        <v>0</v>
      </c>
      <c r="O31" t="s" s="56">
        <f>IF(ISERROR(VLOOKUP(A31,'365'!A$1:A$900,1,FALSE)),"x",VLOOKUP(A31,'365'!A$1:A$900,"x",FALSE))</f>
        <v>36</v>
      </c>
      <c r="P31" s="57">
        <f>IF(ISERROR(VLOOKUP(A31,'1728'!A$1:A$900,1,FALSE)),"x",VLOOKUP(A31,'1728'!A$1:A$900,"x",FALSE))</f>
      </c>
      <c r="Q31" s="58">
        <f>IF(ISERROR(VLOOKUP(A31,'SP7'!A$1:A$897,1,FALSE)),"x",VLOOKUP(A31,'SP7'!A$1:A$897,"x",FALSE))</f>
      </c>
      <c r="R31" t="s" s="59">
        <v>39</v>
      </c>
      <c r="S31" t="s" s="59">
        <v>39</v>
      </c>
      <c r="T31" t="s" s="59">
        <v>38</v>
      </c>
      <c r="U31" t="s" s="59">
        <v>38</v>
      </c>
      <c r="V31" s="60"/>
      <c r="W31" t="s" s="56">
        <f>IF(ISERROR(VLOOKUP(A31,'185'!A$1:A$900,1,FALSE)),"x",VLOOKUP(A31,'185'!A$1:A$900,"x",FALSE))</f>
        <v>36</v>
      </c>
      <c r="X31" t="s" s="56">
        <f>IF(ISERROR(VLOOKUP(A31,'1295-1'!A$1:A$900,1,FALSE)),"x",VLOOKUP(A31,'1295-1'!A$1:A$900,"x",FALSE))</f>
        <v>36</v>
      </c>
      <c r="Y31" s="48"/>
      <c r="Z31" s="33"/>
      <c r="AA31" s="33"/>
      <c r="AB31" s="33"/>
      <c r="AC31" s="33"/>
      <c r="AD31" s="33"/>
      <c r="AE31" s="33"/>
      <c r="AF31" s="33"/>
      <c r="AG31" s="33"/>
      <c r="AH31" s="33"/>
      <c r="AI31" s="33"/>
      <c r="AJ31" s="34"/>
    </row>
    <row r="32" ht="17.25" customHeight="1">
      <c r="A32" s="49">
        <v>7856</v>
      </c>
      <c r="B32" t="s" s="50">
        <f>VLOOKUP(A32,'Membership-Insurance Progress R'!B$8:C$719,2,FALSE)</f>
        <v>168</v>
      </c>
      <c r="C32" t="s" s="51">
        <f>VLOOKUP(A32,'Membership-Insurance Progress R'!B$8:D$601,3,FALSE)</f>
        <v>171</v>
      </c>
      <c r="D32" s="52">
        <f>VLOOKUP(A32,'Membership-Insurance Progress R'!B$8:U$601,4,FALSE)</f>
        <v>90</v>
      </c>
      <c r="E32" s="53">
        <f>VLOOKUP(A32,'Membership-Insurance Progress R'!B$8:U$601,5,FALSE)</f>
        <v>6</v>
      </c>
      <c r="F32" s="53">
        <f>VLOOKUP($A32,'Membership-Insurance Progress R'!$B$8:$U$601,9,FALSE)</f>
        <v>0</v>
      </c>
      <c r="G32" s="53">
        <f>VLOOKUP($A32,'Membership-Insurance Progress R'!$B$8:$U$601,10,FALSE)</f>
        <v>2</v>
      </c>
      <c r="H32" s="53">
        <f>VLOOKUP($A32,'Membership-Insurance Progress R'!$B$8:$U$601,11,FALSE)</f>
        <v>-2</v>
      </c>
      <c r="I32" s="54">
        <f>IF(E32,$H32/$E32,0)</f>
        <v>-0.333333333333333</v>
      </c>
      <c r="J32" s="55">
        <f>VLOOKUP(A32,'Membership-Insurance Progress R'!B$8:U$601,13,FALSE)</f>
        <v>3</v>
      </c>
      <c r="K32" s="55">
        <f>VLOOKUP($A32,'Membership-Insurance Progress R'!$B$8:$U$601,17,FALSE)</f>
        <v>0</v>
      </c>
      <c r="L32" s="55">
        <f>VLOOKUP($A32,'Membership-Insurance Progress R'!$B$8:$U$601,18,FALSE)</f>
        <v>0</v>
      </c>
      <c r="M32" s="55">
        <f>VLOOKUP($A32,'Membership-Insurance Progress R'!$B$8:$U$601,19,FALSE)</f>
        <v>0</v>
      </c>
      <c r="N32" s="54">
        <f>IF(J32,$M32/$J32,0)</f>
        <v>0</v>
      </c>
      <c r="O32" t="s" s="56">
        <f>IF(ISERROR(VLOOKUP(A32,'365'!A$1:A$900,1,FALSE)),"x",VLOOKUP(A32,'365'!A$1:A$900,"x",FALSE))</f>
        <v>36</v>
      </c>
      <c r="P32" s="57">
        <f>IF(ISERROR(VLOOKUP(A32,'1728'!A$1:A$900,1,FALSE)),"x",VLOOKUP(A32,'1728'!A$1:A$900,"x",FALSE))</f>
      </c>
      <c r="Q32" s="58">
        <f>IF(ISERROR(VLOOKUP(A32,'SP7'!A$1:A$897,1,FALSE)),"x",VLOOKUP(A32,'SP7'!A$1:A$897,"x",FALSE))</f>
      </c>
      <c r="R32" t="s" s="59">
        <v>39</v>
      </c>
      <c r="S32" t="s" s="59">
        <v>39</v>
      </c>
      <c r="T32" t="s" s="59">
        <v>39</v>
      </c>
      <c r="U32" t="s" s="59">
        <v>39</v>
      </c>
      <c r="V32" s="60"/>
      <c r="W32" t="s" s="56">
        <f>IF(ISERROR(VLOOKUP(A32,'185'!A$1:A$900,1,FALSE)),"x",VLOOKUP(A32,'185'!A$1:A$900,"x",FALSE))</f>
        <v>36</v>
      </c>
      <c r="X32" t="s" s="56">
        <f>IF(ISERROR(VLOOKUP(A32,'1295-1'!A$1:A$900,1,FALSE)),"x",VLOOKUP(A32,'1295-1'!A$1:A$900,"x",FALSE))</f>
        <v>36</v>
      </c>
      <c r="Y32" s="48"/>
      <c r="Z32" s="33"/>
      <c r="AA32" s="33"/>
      <c r="AB32" s="33"/>
      <c r="AC32" s="33"/>
      <c r="AD32" s="33"/>
      <c r="AE32" s="33"/>
      <c r="AF32" s="33"/>
      <c r="AG32" s="33"/>
      <c r="AH32" s="33"/>
      <c r="AI32" s="33"/>
      <c r="AJ32" s="34"/>
    </row>
    <row r="33" ht="17.25" customHeight="1">
      <c r="A33" s="62">
        <v>8030</v>
      </c>
      <c r="B33" t="s" s="50">
        <f>VLOOKUP(A33,'Membership-Insurance Progress R'!B$8:C$719,2,FALSE)</f>
        <v>168</v>
      </c>
      <c r="C33" t="s" s="51">
        <f>VLOOKUP(A33,'Membership-Insurance Progress R'!B$8:D$601,3,FALSE)</f>
        <v>172</v>
      </c>
      <c r="D33" s="52">
        <f>VLOOKUP(A33,'Membership-Insurance Progress R'!B$8:U$601,4,FALSE)</f>
        <v>46</v>
      </c>
      <c r="E33" s="53">
        <f>VLOOKUP(A33,'Membership-Insurance Progress R'!B$8:U$601,5,FALSE)</f>
        <v>4</v>
      </c>
      <c r="F33" s="53">
        <f>VLOOKUP($A33,'Membership-Insurance Progress R'!$B$8:$U$601,9,FALSE)</f>
        <v>0</v>
      </c>
      <c r="G33" s="53">
        <f>VLOOKUP($A33,'Membership-Insurance Progress R'!$B$8:$U$601,10,FALSE)</f>
        <v>0</v>
      </c>
      <c r="H33" s="53">
        <f>VLOOKUP($A33,'Membership-Insurance Progress R'!$B$8:$U$601,11,FALSE)</f>
        <v>0</v>
      </c>
      <c r="I33" s="54">
        <f>IF(E33,$H33/$E33,0)</f>
        <v>0</v>
      </c>
      <c r="J33" s="55">
        <f>VLOOKUP(A33,'Membership-Insurance Progress R'!B$8:U$601,13,FALSE)</f>
        <v>3</v>
      </c>
      <c r="K33" s="55">
        <f>VLOOKUP($A33,'Membership-Insurance Progress R'!$B$8:$U$601,17,FALSE)</f>
        <v>0</v>
      </c>
      <c r="L33" s="55">
        <f>VLOOKUP($A33,'Membership-Insurance Progress R'!$B$8:$U$601,18,FALSE)</f>
        <v>0</v>
      </c>
      <c r="M33" s="55">
        <f>VLOOKUP($A33,'Membership-Insurance Progress R'!$B$8:$U$601,19,FALSE)</f>
        <v>0</v>
      </c>
      <c r="N33" s="54">
        <f>IF(J33,$M33/$J33,0)</f>
        <v>0</v>
      </c>
      <c r="O33" s="57">
        <f>IF(ISERROR(VLOOKUP(A33,'365'!A$1:A$900,1,FALSE)),"x",VLOOKUP(A33,'365'!A$1:A$900,"x",FALSE))</f>
      </c>
      <c r="P33" s="57">
        <f>IF(ISERROR(VLOOKUP(A33,'1728'!A$1:A$900,1,FALSE)),"x",VLOOKUP(A33,'1728'!A$1:A$900,"x",FALSE))</f>
      </c>
      <c r="Q33" s="58">
        <f>IF(ISERROR(VLOOKUP(A33,'SP7'!A$1:A$897,1,FALSE)),"x",VLOOKUP(A33,'SP7'!A$1:A$897,"x",FALSE))</f>
      </c>
      <c r="R33" t="s" s="59">
        <v>38</v>
      </c>
      <c r="S33" t="s" s="59">
        <v>38</v>
      </c>
      <c r="T33" t="s" s="59">
        <v>38</v>
      </c>
      <c r="U33" t="s" s="59">
        <v>38</v>
      </c>
      <c r="V33" s="61"/>
      <c r="W33" s="57">
        <f>IF(ISERROR(VLOOKUP(A33,'185'!A$1:A$900,1,FALSE)),"x",VLOOKUP(A33,'185'!A$1:A$900,"x",FALSE))</f>
      </c>
      <c r="X33" s="57">
        <f>IF(ISERROR(VLOOKUP(A33,'1295-1'!A$1:A$900,1,FALSE)),"x",VLOOKUP(A33,'1295-1'!A$1:A$900,"x",FALSE))</f>
      </c>
      <c r="Y33" s="48"/>
      <c r="Z33" s="33"/>
      <c r="AA33" s="33"/>
      <c r="AB33" s="33"/>
      <c r="AC33" s="33"/>
      <c r="AD33" s="33"/>
      <c r="AE33" s="33"/>
      <c r="AF33" s="33"/>
      <c r="AG33" s="33"/>
      <c r="AH33" s="33"/>
      <c r="AI33" s="33"/>
      <c r="AJ33" s="34"/>
    </row>
    <row r="34" ht="17.25" customHeight="1">
      <c r="A34" s="49">
        <v>8878</v>
      </c>
      <c r="B34" t="s" s="50">
        <f>VLOOKUP(A34,'Membership-Insurance Progress R'!B$8:C$719,2,FALSE)</f>
        <v>168</v>
      </c>
      <c r="C34" t="s" s="51">
        <f>VLOOKUP(A34,'Membership-Insurance Progress R'!B$8:D$601,3,FALSE)</f>
        <v>173</v>
      </c>
      <c r="D34" s="52">
        <f>VLOOKUP(A34,'Membership-Insurance Progress R'!B$8:U$601,4,FALSE)</f>
        <v>170</v>
      </c>
      <c r="E34" s="53">
        <f>VLOOKUP(A34,'Membership-Insurance Progress R'!B$8:U$601,5,FALSE)</f>
        <v>12</v>
      </c>
      <c r="F34" s="53">
        <f>VLOOKUP($A34,'Membership-Insurance Progress R'!$B$8:$U$601,9,FALSE)</f>
        <v>5</v>
      </c>
      <c r="G34" s="53">
        <f>VLOOKUP($A34,'Membership-Insurance Progress R'!$B$8:$U$601,10,FALSE)</f>
        <v>2</v>
      </c>
      <c r="H34" s="53">
        <f>VLOOKUP($A34,'Membership-Insurance Progress R'!$B$8:$U$601,11,FALSE)</f>
        <v>3</v>
      </c>
      <c r="I34" s="54">
        <f>IF(E34,$H34/$E34,0)</f>
        <v>0.25</v>
      </c>
      <c r="J34" s="55">
        <f>VLOOKUP(A34,'Membership-Insurance Progress R'!B$8:U$601,13,FALSE)</f>
        <v>4</v>
      </c>
      <c r="K34" s="55">
        <f>VLOOKUP($A34,'Membership-Insurance Progress R'!$B$8:$U$601,17,FALSE)</f>
        <v>0</v>
      </c>
      <c r="L34" s="55">
        <f>VLOOKUP($A34,'Membership-Insurance Progress R'!$B$8:$U$601,18,FALSE)</f>
        <v>2</v>
      </c>
      <c r="M34" s="55">
        <f>VLOOKUP($A34,'Membership-Insurance Progress R'!$B$8:$U$601,19,FALSE)</f>
        <v>-2</v>
      </c>
      <c r="N34" s="54">
        <f>IF(J34,$M34/$J34,0)</f>
        <v>-0.5</v>
      </c>
      <c r="O34" t="s" s="56">
        <f>IF(ISERROR(VLOOKUP(A34,'365'!A$1:A$900,1,FALSE)),"x",VLOOKUP(A34,'365'!A$1:A$900,"x",FALSE))</f>
        <v>36</v>
      </c>
      <c r="P34" s="57">
        <f>IF(ISERROR(VLOOKUP(A34,'1728'!A$1:A$900,1,FALSE)),"x",VLOOKUP(A34,'1728'!A$1:A$900,"x",FALSE))</f>
      </c>
      <c r="Q34" s="58">
        <f>IF(ISERROR(VLOOKUP(A34,'SP7'!A$1:A$897,1,FALSE)),"x",VLOOKUP(A34,'SP7'!A$1:A$897,"x",FALSE))</f>
      </c>
      <c r="R34" t="s" s="59">
        <v>39</v>
      </c>
      <c r="S34" t="s" s="59">
        <v>39</v>
      </c>
      <c r="T34" t="s" s="59">
        <v>39</v>
      </c>
      <c r="U34" t="s" s="59">
        <v>39</v>
      </c>
      <c r="V34" s="61"/>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49">
        <v>969</v>
      </c>
      <c r="B35" t="s" s="50">
        <f>VLOOKUP(A35,'Membership-Insurance Progress R'!B$8:C$719,2,FALSE)</f>
        <v>174</v>
      </c>
      <c r="C35" t="s" s="51">
        <f>VLOOKUP(A35,'Membership-Insurance Progress R'!B$8:D$601,3,FALSE)</f>
        <v>167</v>
      </c>
      <c r="D35" s="52">
        <f>VLOOKUP(A35,'Membership-Insurance Progress R'!B$8:U$601,4,FALSE)</f>
        <v>120</v>
      </c>
      <c r="E35" s="53">
        <f>VLOOKUP(A35,'Membership-Insurance Progress R'!B$8:U$601,5,FALSE)</f>
        <v>8</v>
      </c>
      <c r="F35" s="53">
        <f>VLOOKUP($A35,'Membership-Insurance Progress R'!$B$8:$U$601,9,FALSE)</f>
        <v>0</v>
      </c>
      <c r="G35" s="53">
        <f>VLOOKUP($A35,'Membership-Insurance Progress R'!$B$8:$U$601,10,FALSE)</f>
        <v>0</v>
      </c>
      <c r="H35" s="53">
        <f>VLOOKUP($A35,'Membership-Insurance Progress R'!$B$8:$U$601,11,FALSE)</f>
        <v>0</v>
      </c>
      <c r="I35" s="54">
        <f>IF(E35,$H35/$E35,0)</f>
        <v>0</v>
      </c>
      <c r="J35" s="55">
        <f>VLOOKUP(A35,'Membership-Insurance Progress R'!B$8:U$601,13,FALSE)</f>
        <v>3</v>
      </c>
      <c r="K35" s="55">
        <f>VLOOKUP($A35,'Membership-Insurance Progress R'!$B$8:$U$601,17,FALSE)</f>
        <v>0</v>
      </c>
      <c r="L35" s="55">
        <f>VLOOKUP($A35,'Membership-Insurance Progress R'!$B$8:$U$601,18,FALSE)</f>
        <v>0</v>
      </c>
      <c r="M35" s="55">
        <f>VLOOKUP($A35,'Membership-Insurance Progress R'!$B$8:$U$601,19,FALSE)</f>
        <v>0</v>
      </c>
      <c r="N35" s="54">
        <f>IF(J35,$M35/$J35,0)</f>
        <v>0</v>
      </c>
      <c r="O35" t="s" s="56">
        <f>IF(ISERROR(VLOOKUP(A35,'365'!A$1:A$900,1,FALSE)),"x",VLOOKUP(A35,'365'!A$1:A$900,"x",FALSE))</f>
        <v>36</v>
      </c>
      <c r="P35" s="57">
        <f>IF(ISERROR(VLOOKUP(A35,'1728'!A$1:A$900,1,FALSE)),"x",VLOOKUP(A35,'1728'!A$1:A$900,"x",FALSE))</f>
      </c>
      <c r="Q35" s="58">
        <f>IF(ISERROR(VLOOKUP(A35,'SP7'!A$1:A$897,1,FALSE)),"x",VLOOKUP(A35,'SP7'!A$1:A$897,"x",FALSE))</f>
      </c>
      <c r="R35" t="s" s="59">
        <v>38</v>
      </c>
      <c r="S35" t="s" s="59">
        <v>37</v>
      </c>
      <c r="T35" t="s" s="59">
        <v>37</v>
      </c>
      <c r="U35" t="s" s="59">
        <v>39</v>
      </c>
      <c r="V35" s="60"/>
      <c r="W35" t="s" s="56">
        <f>IF(ISERROR(VLOOKUP(A35,'185'!A$1:A$900,1,FALSE)),"x",VLOOKUP(A35,'185'!A$1:A$900,"x",FALSE))</f>
        <v>36</v>
      </c>
      <c r="X35" t="s" s="56">
        <f>IF(ISERROR(VLOOKUP(A35,'1295-1'!A$1:A$900,1,FALSE)),"x",VLOOKUP(A35,'1295-1'!A$1:A$900,"x",FALSE))</f>
        <v>36</v>
      </c>
      <c r="Y35" s="48"/>
      <c r="Z35" s="33"/>
      <c r="AA35" s="33"/>
      <c r="AB35" s="33"/>
      <c r="AC35" s="33"/>
      <c r="AD35" s="33"/>
      <c r="AE35" s="33"/>
      <c r="AF35" s="33"/>
      <c r="AG35" s="33"/>
      <c r="AH35" s="33"/>
      <c r="AI35" s="33"/>
      <c r="AJ35" s="34"/>
    </row>
    <row r="36" ht="17.25" customHeight="1">
      <c r="A36" s="49">
        <v>3298</v>
      </c>
      <c r="B36" t="s" s="50">
        <f>VLOOKUP(A36,'Membership-Insurance Progress R'!B$8:C$719,2,FALSE)</f>
        <v>174</v>
      </c>
      <c r="C36" t="s" s="51">
        <f>VLOOKUP(A36,'Membership-Insurance Progress R'!B$8:D$601,3,FALSE)</f>
        <v>167</v>
      </c>
      <c r="D36" s="52">
        <f>VLOOKUP(A36,'Membership-Insurance Progress R'!B$8:U$601,4,FALSE)</f>
        <v>87</v>
      </c>
      <c r="E36" s="53">
        <f>VLOOKUP(A36,'Membership-Insurance Progress R'!B$8:U$601,5,FALSE)</f>
        <v>6</v>
      </c>
      <c r="F36" s="53">
        <f>VLOOKUP($A36,'Membership-Insurance Progress R'!$B$8:$U$601,9,FALSE)</f>
        <v>0</v>
      </c>
      <c r="G36" s="53">
        <f>VLOOKUP($A36,'Membership-Insurance Progress R'!$B$8:$U$601,10,FALSE)</f>
        <v>0</v>
      </c>
      <c r="H36" s="53">
        <f>VLOOKUP($A36,'Membership-Insurance Progress R'!$B$8:$U$601,11,FALSE)</f>
        <v>0</v>
      </c>
      <c r="I36" s="54">
        <f>IF(E36,$H36/$E36,0)</f>
        <v>0</v>
      </c>
      <c r="J36" s="55">
        <f>VLOOKUP(A36,'Membership-Insurance Progress R'!B$8:U$601,13,FALSE)</f>
        <v>3</v>
      </c>
      <c r="K36" s="55">
        <f>VLOOKUP($A36,'Membership-Insurance Progress R'!$B$8:$U$601,17,FALSE)</f>
        <v>0</v>
      </c>
      <c r="L36" s="55">
        <f>VLOOKUP($A36,'Membership-Insurance Progress R'!$B$8:$U$601,18,FALSE)</f>
        <v>0</v>
      </c>
      <c r="M36" s="55">
        <f>VLOOKUP($A36,'Membership-Insurance Progress R'!$B$8:$U$601,19,FALSE)</f>
        <v>0</v>
      </c>
      <c r="N36" s="54">
        <f>IF(J36,$M36/$J36,0)</f>
        <v>0</v>
      </c>
      <c r="O36" t="s" s="56">
        <f>IF(ISERROR(VLOOKUP(A36,'365'!A$1:A$900,1,FALSE)),"x",VLOOKUP(A36,'365'!A$1:A$900,"x",FALSE))</f>
        <v>36</v>
      </c>
      <c r="P36" s="57">
        <f>IF(ISERROR(VLOOKUP(A36,'1728'!A$1:A$900,1,FALSE)),"x",VLOOKUP(A36,'1728'!A$1:A$900,"x",FALSE))</f>
      </c>
      <c r="Q36" s="58">
        <f>IF(ISERROR(VLOOKUP(A36,'SP7'!A$1:A$897,1,FALSE)),"x",VLOOKUP(A36,'SP7'!A$1:A$897,"x",FALSE))</f>
      </c>
      <c r="R36" t="s" s="59">
        <v>39</v>
      </c>
      <c r="S36" t="s" s="59">
        <v>38</v>
      </c>
      <c r="T36" t="s" s="59">
        <v>39</v>
      </c>
      <c r="U36" t="s" s="59">
        <v>39</v>
      </c>
      <c r="V36" s="60"/>
      <c r="W36" t="s" s="56">
        <f>IF(ISERROR(VLOOKUP(A36,'185'!A$1:A$900,1,FALSE)),"x",VLOOKUP(A36,'185'!A$1:A$900,"x",FALSE))</f>
        <v>36</v>
      </c>
      <c r="X36" t="s" s="56">
        <f>IF(ISERROR(VLOOKUP(A36,'1295-1'!A$1:A$900,1,FALSE)),"x",VLOOKUP(A36,'1295-1'!A$1:A$900,"x",FALSE))</f>
        <v>36</v>
      </c>
      <c r="Y36" s="48"/>
      <c r="Z36" s="33"/>
      <c r="AA36" s="33"/>
      <c r="AB36" s="33"/>
      <c r="AC36" s="33"/>
      <c r="AD36" s="33"/>
      <c r="AE36" s="33"/>
      <c r="AF36" s="33"/>
      <c r="AG36" s="33"/>
      <c r="AH36" s="33"/>
      <c r="AI36" s="33"/>
      <c r="AJ36" s="34"/>
    </row>
    <row r="37" ht="17.25" customHeight="1">
      <c r="A37" s="49">
        <v>3331</v>
      </c>
      <c r="B37" t="s" s="50">
        <f>VLOOKUP(A37,'Membership-Insurance Progress R'!B$8:C$719,2,FALSE)</f>
        <v>174</v>
      </c>
      <c r="C37" t="s" s="51">
        <f>VLOOKUP(A37,'Membership-Insurance Progress R'!B$8:D$601,3,FALSE)</f>
        <v>167</v>
      </c>
      <c r="D37" s="52">
        <f>VLOOKUP(A37,'Membership-Insurance Progress R'!B$8:U$601,4,FALSE)</f>
        <v>83</v>
      </c>
      <c r="E37" s="53">
        <f>VLOOKUP(A37,'Membership-Insurance Progress R'!B$8:U$601,5,FALSE)</f>
        <v>5</v>
      </c>
      <c r="F37" s="53">
        <f>VLOOKUP($A37,'Membership-Insurance Progress R'!$B$8:$U$601,9,FALSE)</f>
        <v>0</v>
      </c>
      <c r="G37" s="53">
        <f>VLOOKUP($A37,'Membership-Insurance Progress R'!$B$8:$U$601,10,FALSE)</f>
        <v>0</v>
      </c>
      <c r="H37" s="53">
        <f>VLOOKUP($A37,'Membership-Insurance Progress R'!$B$8:$U$601,11,FALSE)</f>
        <v>0</v>
      </c>
      <c r="I37" s="54">
        <f>IF(E37,$H37/$E37,0)</f>
        <v>0</v>
      </c>
      <c r="J37" s="55">
        <f>VLOOKUP(A37,'Membership-Insurance Progress R'!B$8:U$601,13,FALSE)</f>
        <v>3</v>
      </c>
      <c r="K37" s="55">
        <f>VLOOKUP($A37,'Membership-Insurance Progress R'!$B$8:$U$601,17,FALSE)</f>
        <v>0</v>
      </c>
      <c r="L37" s="55">
        <f>VLOOKUP($A37,'Membership-Insurance Progress R'!$B$8:$U$601,18,FALSE)</f>
        <v>0</v>
      </c>
      <c r="M37" s="55">
        <f>VLOOKUP($A37,'Membership-Insurance Progress R'!$B$8:$U$601,19,FALSE)</f>
        <v>0</v>
      </c>
      <c r="N37" s="54">
        <f>IF(J37,$M37/$J37,0)</f>
        <v>0</v>
      </c>
      <c r="O37" s="57">
        <f>IF(ISERROR(VLOOKUP(A37,'365'!A$1:A$900,1,FALSE)),"x",VLOOKUP(A37,'365'!A$1:A$900,"x",FALSE))</f>
      </c>
      <c r="P37" s="57">
        <f>IF(ISERROR(VLOOKUP(A37,'1728'!A$1:A$900,1,FALSE)),"x",VLOOKUP(A37,'1728'!A$1:A$900,"x",FALSE))</f>
      </c>
      <c r="Q37" s="58">
        <f>IF(ISERROR(VLOOKUP(A37,'SP7'!A$1:A$897,1,FALSE)),"x",VLOOKUP(A37,'SP7'!A$1:A$897,"x",FALSE))</f>
      </c>
      <c r="R37" t="s" s="59">
        <v>38</v>
      </c>
      <c r="S37" t="s" s="59">
        <v>38</v>
      </c>
      <c r="T37" t="s" s="59">
        <v>38</v>
      </c>
      <c r="U37" t="s" s="59">
        <v>38</v>
      </c>
      <c r="V37" s="60"/>
      <c r="W37" s="57">
        <f>IF(ISERROR(VLOOKUP(A37,'185'!A$1:A$900,1,FALSE)),"x",VLOOKUP(A37,'185'!A$1:A$900,"x",FALSE))</f>
      </c>
      <c r="X37" s="57">
        <f>IF(ISERROR(VLOOKUP(A37,'1295-1'!A$1:A$900,1,FALSE)),"x",VLOOKUP(A37,'1295-1'!A$1:A$900,"x",FALSE))</f>
      </c>
      <c r="Y37" s="48"/>
      <c r="Z37" s="33"/>
      <c r="AA37" s="33"/>
      <c r="AB37" s="33"/>
      <c r="AC37" s="33"/>
      <c r="AD37" s="33"/>
      <c r="AE37" s="33"/>
      <c r="AF37" s="33"/>
      <c r="AG37" s="33"/>
      <c r="AH37" s="33"/>
      <c r="AI37" s="33"/>
      <c r="AJ37" s="34"/>
    </row>
    <row r="38" ht="17.25" customHeight="1">
      <c r="A38" s="49">
        <v>3743</v>
      </c>
      <c r="B38" t="s" s="50">
        <f>VLOOKUP(A38,'Membership-Insurance Progress R'!B$8:C$719,2,FALSE)</f>
        <v>174</v>
      </c>
      <c r="C38" t="s" s="51">
        <f>VLOOKUP(A38,'Membership-Insurance Progress R'!B$8:D$601,3,FALSE)</f>
        <v>167</v>
      </c>
      <c r="D38" s="52">
        <f>VLOOKUP(A38,'Membership-Insurance Progress R'!B$8:U$601,4,FALSE)</f>
        <v>206</v>
      </c>
      <c r="E38" s="53">
        <f>VLOOKUP(A38,'Membership-Insurance Progress R'!B$8:U$601,5,FALSE)</f>
        <v>14</v>
      </c>
      <c r="F38" s="53">
        <f>VLOOKUP($A38,'Membership-Insurance Progress R'!$B$8:$U$601,9,FALSE)</f>
        <v>3</v>
      </c>
      <c r="G38" s="53">
        <f>VLOOKUP($A38,'Membership-Insurance Progress R'!$B$8:$U$601,10,FALSE)</f>
        <v>0</v>
      </c>
      <c r="H38" s="53">
        <f>VLOOKUP($A38,'Membership-Insurance Progress R'!$B$8:$U$601,11,FALSE)</f>
        <v>3</v>
      </c>
      <c r="I38" s="54">
        <f>IF(E38,$H38/$E38,0)</f>
        <v>0.214285714285714</v>
      </c>
      <c r="J38" s="55">
        <f>VLOOKUP(A38,'Membership-Insurance Progress R'!B$8:U$601,13,FALSE)</f>
        <v>5</v>
      </c>
      <c r="K38" s="55">
        <f>VLOOKUP($A38,'Membership-Insurance Progress R'!$B$8:$U$601,17,FALSE)</f>
        <v>0</v>
      </c>
      <c r="L38" s="55">
        <f>VLOOKUP($A38,'Membership-Insurance Progress R'!$B$8:$U$601,18,FALSE)</f>
        <v>0</v>
      </c>
      <c r="M38" s="55">
        <f>VLOOKUP($A38,'Membership-Insurance Progress R'!$B$8:$U$601,19,FALSE)</f>
        <v>0</v>
      </c>
      <c r="N38" s="54">
        <f>IF(J38,$M38/$J38,0)</f>
        <v>0</v>
      </c>
      <c r="O38" t="s" s="56">
        <f>IF(ISERROR(VLOOKUP(A38,'365'!A$1:A$900,1,FALSE)),"x",VLOOKUP(A38,'365'!A$1:A$900,"x",FALSE))</f>
        <v>36</v>
      </c>
      <c r="P38" s="57">
        <f>IF(ISERROR(VLOOKUP(A38,'1728'!A$1:A$900,1,FALSE)),"x",VLOOKUP(A38,'1728'!A$1:A$900,"x",FALSE))</f>
      </c>
      <c r="Q38" s="58">
        <f>IF(ISERROR(VLOOKUP(A38,'SP7'!A$1:A$897,1,FALSE)),"x",VLOOKUP(A38,'SP7'!A$1:A$897,"x",FALSE))</f>
      </c>
      <c r="R38" t="s" s="59">
        <v>39</v>
      </c>
      <c r="S38" t="s" s="59">
        <v>39</v>
      </c>
      <c r="T38" t="s" s="59">
        <v>39</v>
      </c>
      <c r="U38" t="s" s="59">
        <v>39</v>
      </c>
      <c r="V38" s="60"/>
      <c r="W38" t="s" s="56">
        <f>IF(ISERROR(VLOOKUP(A38,'185'!A$1:A$900,1,FALSE)),"x",VLOOKUP(A38,'185'!A$1:A$900,"x",FALSE))</f>
        <v>36</v>
      </c>
      <c r="X38" t="s" s="56">
        <f>IF(ISERROR(VLOOKUP(A38,'1295-1'!A$1:A$900,1,FALSE)),"x",VLOOKUP(A38,'1295-1'!A$1:A$900,"x",FALSE))</f>
        <v>36</v>
      </c>
      <c r="Y38" s="48"/>
      <c r="Z38" s="33"/>
      <c r="AA38" s="33"/>
      <c r="AB38" s="33"/>
      <c r="AC38" s="33"/>
      <c r="AD38" s="33"/>
      <c r="AE38" s="33"/>
      <c r="AF38" s="33"/>
      <c r="AG38" s="33"/>
      <c r="AH38" s="33"/>
      <c r="AI38" s="33"/>
      <c r="AJ38" s="34"/>
    </row>
    <row r="39" ht="17.25" customHeight="1">
      <c r="A39" s="49">
        <v>9692</v>
      </c>
      <c r="B39" t="s" s="50">
        <f>VLOOKUP(A39,'Membership-Insurance Progress R'!B$8:C$719,2,FALSE)</f>
        <v>174</v>
      </c>
      <c r="C39" t="s" s="51">
        <f>VLOOKUP(A39,'Membership-Insurance Progress R'!B$8:D$601,3,FALSE)</f>
        <v>167</v>
      </c>
      <c r="D39" s="52">
        <f>VLOOKUP(A39,'Membership-Insurance Progress R'!B$8:U$601,4,FALSE)</f>
        <v>183</v>
      </c>
      <c r="E39" s="53">
        <f>VLOOKUP(A39,'Membership-Insurance Progress R'!B$8:U$601,5,FALSE)</f>
        <v>12</v>
      </c>
      <c r="F39" s="53">
        <f>VLOOKUP($A39,'Membership-Insurance Progress R'!$B$8:$U$601,9,FALSE)</f>
        <v>2</v>
      </c>
      <c r="G39" s="53">
        <f>VLOOKUP($A39,'Membership-Insurance Progress R'!$B$8:$U$601,10,FALSE)</f>
        <v>0</v>
      </c>
      <c r="H39" s="53">
        <f>VLOOKUP($A39,'Membership-Insurance Progress R'!$B$8:$U$601,11,FALSE)</f>
        <v>2</v>
      </c>
      <c r="I39" s="54">
        <f>IF(E39,$H39/$E39,0)</f>
        <v>0.166666666666667</v>
      </c>
      <c r="J39" s="55">
        <f>VLOOKUP(A39,'Membership-Insurance Progress R'!B$8:U$601,13,FALSE)</f>
        <v>4</v>
      </c>
      <c r="K39" s="55">
        <f>VLOOKUP($A39,'Membership-Insurance Progress R'!$B$8:$U$601,17,FALSE)</f>
        <v>1</v>
      </c>
      <c r="L39" s="55">
        <f>VLOOKUP($A39,'Membership-Insurance Progress R'!$B$8:$U$601,18,FALSE)</f>
        <v>0</v>
      </c>
      <c r="M39" s="55">
        <f>VLOOKUP($A39,'Membership-Insurance Progress R'!$B$8:$U$601,19,FALSE)</f>
        <v>1</v>
      </c>
      <c r="N39" s="54">
        <f>IF(J39,$M39/$J39,0)</f>
        <v>0.25</v>
      </c>
      <c r="O39" t="s" s="56">
        <f>IF(ISERROR(VLOOKUP(A39,'365'!A$1:A$900,1,FALSE)),"x",VLOOKUP(A39,'365'!A$1:A$900,"x",FALSE))</f>
        <v>36</v>
      </c>
      <c r="P39" s="57">
        <f>IF(ISERROR(VLOOKUP(A39,'1728'!A$1:A$900,1,FALSE)),"x",VLOOKUP(A39,'1728'!A$1:A$900,"x",FALSE))</f>
      </c>
      <c r="Q39" s="58">
        <f>IF(ISERROR(VLOOKUP(A39,'SP7'!A$1:A$897,1,FALSE)),"x",VLOOKUP(A39,'SP7'!A$1:A$897,"x",FALSE))</f>
      </c>
      <c r="R39" t="s" s="59">
        <v>39</v>
      </c>
      <c r="S39" t="s" s="59">
        <v>39</v>
      </c>
      <c r="T39" t="s" s="59">
        <v>39</v>
      </c>
      <c r="U39" t="s" s="59">
        <v>39</v>
      </c>
      <c r="V39" s="61"/>
      <c r="W39" t="s" s="56">
        <f>IF(ISERROR(VLOOKUP(A39,'185'!A$1:A$900,1,FALSE)),"x",VLOOKUP(A39,'185'!A$1:A$900,"x",FALSE))</f>
        <v>36</v>
      </c>
      <c r="X39" t="s" s="56">
        <f>IF(ISERROR(VLOOKUP(A39,'1295-1'!A$1:A$900,1,FALSE)),"x",VLOOKUP(A39,'1295-1'!A$1:A$900,"x",FALSE))</f>
        <v>36</v>
      </c>
      <c r="Y39" s="48"/>
      <c r="Z39" s="33"/>
      <c r="AA39" s="33"/>
      <c r="AB39" s="33"/>
      <c r="AC39" s="33"/>
      <c r="AD39" s="33"/>
      <c r="AE39" s="33"/>
      <c r="AF39" s="33"/>
      <c r="AG39" s="33"/>
      <c r="AH39" s="33"/>
      <c r="AI39" s="33"/>
      <c r="AJ39" s="34"/>
    </row>
    <row r="40" ht="17.25" customHeight="1">
      <c r="A40" s="49">
        <v>10613</v>
      </c>
      <c r="B40" t="s" s="50">
        <f>VLOOKUP(A40,'Membership-Insurance Progress R'!B$8:C$719,2,FALSE)</f>
        <v>174</v>
      </c>
      <c r="C40" t="s" s="51">
        <f>VLOOKUP(A40,'Membership-Insurance Progress R'!B$8:D$601,3,FALSE)</f>
        <v>167</v>
      </c>
      <c r="D40" s="52">
        <f>VLOOKUP(A40,'Membership-Insurance Progress R'!B$8:U$601,4,FALSE)</f>
        <v>51</v>
      </c>
      <c r="E40" s="53">
        <f>VLOOKUP(A40,'Membership-Insurance Progress R'!B$8:U$601,5,FALSE)</f>
        <v>4</v>
      </c>
      <c r="F40" s="53">
        <f>VLOOKUP($A40,'Membership-Insurance Progress R'!$B$8:$U$601,9,FALSE)</f>
        <v>0</v>
      </c>
      <c r="G40" s="53">
        <f>VLOOKUP($A40,'Membership-Insurance Progress R'!$B$8:$U$601,10,FALSE)</f>
        <v>0</v>
      </c>
      <c r="H40" s="53">
        <f>VLOOKUP($A40,'Membership-Insurance Progress R'!$B$8:$U$601,11,FALSE)</f>
        <v>0</v>
      </c>
      <c r="I40" s="54">
        <f>IF(E40,$H40/$E40,0)</f>
        <v>0</v>
      </c>
      <c r="J40" s="55">
        <f>VLOOKUP(A40,'Membership-Insurance Progress R'!B$8:U$601,13,FALSE)</f>
        <v>3</v>
      </c>
      <c r="K40" s="55">
        <f>VLOOKUP($A40,'Membership-Insurance Progress R'!$B$8:$U$601,17,FALSE)</f>
        <v>0</v>
      </c>
      <c r="L40" s="55">
        <f>VLOOKUP($A40,'Membership-Insurance Progress R'!$B$8:$U$601,18,FALSE)</f>
        <v>0</v>
      </c>
      <c r="M40" s="55">
        <f>VLOOKUP($A40,'Membership-Insurance Progress R'!$B$8:$U$601,19,FALSE)</f>
        <v>0</v>
      </c>
      <c r="N40" s="54">
        <f>IF(J40,$M40/$J40,0)</f>
        <v>0</v>
      </c>
      <c r="O40" t="s" s="56">
        <f>IF(ISERROR(VLOOKUP(A40,'365'!A$1:A$900,1,FALSE)),"x",VLOOKUP(A40,'365'!A$1:A$900,"x",FALSE))</f>
        <v>36</v>
      </c>
      <c r="P40" s="57">
        <f>IF(ISERROR(VLOOKUP(A40,'1728'!A$1:A$900,1,FALSE)),"x",VLOOKUP(A40,'1728'!A$1:A$900,"x",FALSE))</f>
      </c>
      <c r="Q40" s="58">
        <f>IF(ISERROR(VLOOKUP(A40,'SP7'!A$1:A$897,1,FALSE)),"x",VLOOKUP(A40,'SP7'!A$1:A$897,"x",FALSE))</f>
      </c>
      <c r="R40" t="s" s="59">
        <v>39</v>
      </c>
      <c r="S40" t="s" s="59">
        <v>38</v>
      </c>
      <c r="T40" t="s" s="59">
        <v>38</v>
      </c>
      <c r="U40" t="s" s="59">
        <v>38</v>
      </c>
      <c r="V40" s="61"/>
      <c r="W40" t="s" s="56">
        <f>IF(ISERROR(VLOOKUP(A40,'185'!A$1:A$900,1,FALSE)),"x",VLOOKUP(A40,'185'!A$1:A$900,"x",FALSE))</f>
        <v>36</v>
      </c>
      <c r="X40" t="s" s="56">
        <f>IF(ISERROR(VLOOKUP(A40,'1295-1'!A$1:A$900,1,FALSE)),"x",VLOOKUP(A40,'1295-1'!A$1:A$900,"x",FALSE))</f>
        <v>36</v>
      </c>
      <c r="Y40" s="48"/>
      <c r="Z40" s="33"/>
      <c r="AA40" s="33"/>
      <c r="AB40" s="33"/>
      <c r="AC40" s="33"/>
      <c r="AD40" s="33"/>
      <c r="AE40" s="33"/>
      <c r="AF40" s="33"/>
      <c r="AG40" s="33"/>
      <c r="AH40" s="33"/>
      <c r="AI40" s="33"/>
      <c r="AJ40" s="34"/>
    </row>
    <row r="41" ht="17.25" customHeight="1">
      <c r="A41" s="49">
        <v>13632</v>
      </c>
      <c r="B41" t="s" s="50">
        <f>VLOOKUP(A41,'Membership-Insurance Progress R'!B$8:C$719,2,FALSE)</f>
        <v>174</v>
      </c>
      <c r="C41" t="s" s="51">
        <f>VLOOKUP(A41,'Membership-Insurance Progress R'!B$8:D$601,3,FALSE)</f>
        <v>167</v>
      </c>
      <c r="D41" s="52">
        <f>VLOOKUP(A41,'Membership-Insurance Progress R'!B$8:U$601,4,FALSE)</f>
        <v>74</v>
      </c>
      <c r="E41" s="53">
        <f>VLOOKUP(A41,'Membership-Insurance Progress R'!B$8:U$601,5,FALSE)</f>
        <v>5</v>
      </c>
      <c r="F41" s="53">
        <f>VLOOKUP($A41,'Membership-Insurance Progress R'!$B$8:$U$601,9,FALSE)</f>
        <v>2</v>
      </c>
      <c r="G41" s="53">
        <f>VLOOKUP($A41,'Membership-Insurance Progress R'!$B$8:$U$601,10,FALSE)</f>
        <v>0</v>
      </c>
      <c r="H41" s="53">
        <f>VLOOKUP($A41,'Membership-Insurance Progress R'!$B$8:$U$601,11,FALSE)</f>
        <v>2</v>
      </c>
      <c r="I41" s="54">
        <f>IF(E41,$H41/$E41,0)</f>
        <v>0.4</v>
      </c>
      <c r="J41" s="55">
        <f>VLOOKUP(A41,'Membership-Insurance Progress R'!B$8:U$601,13,FALSE)</f>
        <v>3</v>
      </c>
      <c r="K41" s="55">
        <f>VLOOKUP($A41,'Membership-Insurance Progress R'!$B$8:$U$601,17,FALSE)</f>
        <v>0</v>
      </c>
      <c r="L41" s="55">
        <f>VLOOKUP($A41,'Membership-Insurance Progress R'!$B$8:$U$601,18,FALSE)</f>
        <v>0</v>
      </c>
      <c r="M41" s="55">
        <f>VLOOKUP($A41,'Membership-Insurance Progress R'!$B$8:$U$601,19,FALSE)</f>
        <v>0</v>
      </c>
      <c r="N41" s="54">
        <f>IF(J41,$M41/$J41,0)</f>
        <v>0</v>
      </c>
      <c r="O41" t="s" s="56">
        <f>IF(ISERROR(VLOOKUP(A41,'365'!A$1:A$900,1,FALSE)),"x",VLOOKUP(A41,'365'!A$1:A$900,"x",FALSE))</f>
        <v>36</v>
      </c>
      <c r="P41" s="57">
        <f>IF(ISERROR(VLOOKUP(A41,'1728'!A$1:A$900,1,FALSE)),"x",VLOOKUP(A41,'1728'!A$1:A$900,"x",FALSE))</f>
      </c>
      <c r="Q41" s="58">
        <f>IF(ISERROR(VLOOKUP(A41,'SP7'!A$1:A$897,1,FALSE)),"x",VLOOKUP(A41,'SP7'!A$1:A$897,"x",FALSE))</f>
      </c>
      <c r="R41" t="s" s="59">
        <v>39</v>
      </c>
      <c r="S41" t="s" s="59">
        <v>39</v>
      </c>
      <c r="T41" t="s" s="59">
        <v>39</v>
      </c>
      <c r="U41" t="s" s="59">
        <v>38</v>
      </c>
      <c r="V41" s="60"/>
      <c r="W41" t="s" s="56">
        <f>IF(ISERROR(VLOOKUP(A41,'185'!A$1:A$900,1,FALSE)),"x",VLOOKUP(A41,'185'!A$1:A$900,"x",FALSE))</f>
        <v>36</v>
      </c>
      <c r="X41" t="s" s="56">
        <f>IF(ISERROR(VLOOKUP(A41,'1295-1'!A$1:A$900,1,FALSE)),"x",VLOOKUP(A41,'1295-1'!A$1:A$900,"x",FALSE))</f>
        <v>36</v>
      </c>
      <c r="Y41" s="48"/>
      <c r="Z41" s="33"/>
      <c r="AA41" s="33"/>
      <c r="AB41" s="33"/>
      <c r="AC41" s="33"/>
      <c r="AD41" s="33"/>
      <c r="AE41" s="33"/>
      <c r="AF41" s="33"/>
      <c r="AG41" s="33"/>
      <c r="AH41" s="33"/>
      <c r="AI41" s="33"/>
      <c r="AJ41" s="34"/>
    </row>
    <row r="42" ht="17.25" customHeight="1">
      <c r="A42" s="49">
        <v>2807</v>
      </c>
      <c r="B42" t="s" s="50">
        <f>VLOOKUP(A42,'Membership-Insurance Progress R'!B$8:C$719,2,FALSE)</f>
        <v>175</v>
      </c>
      <c r="C42" t="s" s="51">
        <f>VLOOKUP(A42,'Membership-Insurance Progress R'!B$8:D$601,3,FALSE)</f>
        <v>167</v>
      </c>
      <c r="D42" s="52">
        <f>VLOOKUP(A42,'Membership-Insurance Progress R'!B$8:U$601,4,FALSE)</f>
        <v>225</v>
      </c>
      <c r="E42" s="53">
        <f>VLOOKUP(A42,'Membership-Insurance Progress R'!B$8:U$601,5,FALSE)</f>
        <v>15</v>
      </c>
      <c r="F42" s="53">
        <f>VLOOKUP($A42,'Membership-Insurance Progress R'!$B$8:$U$601,9,FALSE)</f>
        <v>5</v>
      </c>
      <c r="G42" s="53">
        <f>VLOOKUP($A42,'Membership-Insurance Progress R'!$B$8:$U$601,10,FALSE)</f>
        <v>2</v>
      </c>
      <c r="H42" s="53">
        <f>VLOOKUP($A42,'Membership-Insurance Progress R'!$B$8:$U$601,11,FALSE)</f>
        <v>3</v>
      </c>
      <c r="I42" s="54">
        <f>IF(E42,$H42/$E42,0)</f>
        <v>0.2</v>
      </c>
      <c r="J42" s="55">
        <f>VLOOKUP(A42,'Membership-Insurance Progress R'!B$8:U$601,13,FALSE)</f>
        <v>5</v>
      </c>
      <c r="K42" s="55">
        <f>VLOOKUP($A42,'Membership-Insurance Progress R'!$B$8:$U$601,17,FALSE)</f>
        <v>1</v>
      </c>
      <c r="L42" s="55">
        <f>VLOOKUP($A42,'Membership-Insurance Progress R'!$B$8:$U$601,18,FALSE)</f>
        <v>0</v>
      </c>
      <c r="M42" s="55">
        <f>VLOOKUP($A42,'Membership-Insurance Progress R'!$B$8:$U$601,19,FALSE)</f>
        <v>1</v>
      </c>
      <c r="N42" s="54">
        <f>IF(J42,$M42/$J42,0)</f>
        <v>0.2</v>
      </c>
      <c r="O42" t="s" s="56">
        <f>IF(ISERROR(VLOOKUP(A42,'365'!A$1:A$900,1,FALSE)),"x",VLOOKUP(A42,'365'!A$1:A$900,"x",FALSE))</f>
        <v>36</v>
      </c>
      <c r="P42" s="57">
        <f>IF(ISERROR(VLOOKUP(A42,'1728'!A$1:A$900,1,FALSE)),"x",VLOOKUP(A42,'1728'!A$1:A$900,"x",FALSE))</f>
      </c>
      <c r="Q42" s="58">
        <f>IF(ISERROR(VLOOKUP(A42,'SP7'!A$1:A$897,1,FALSE)),"x",VLOOKUP(A42,'SP7'!A$1:A$897,"x",FALSE))</f>
      </c>
      <c r="R42" t="s" s="59">
        <v>39</v>
      </c>
      <c r="S42" t="s" s="59">
        <v>39</v>
      </c>
      <c r="T42" t="s" s="59">
        <v>39</v>
      </c>
      <c r="U42" t="s" s="59">
        <v>39</v>
      </c>
      <c r="V42" s="60"/>
      <c r="W42" t="s" s="56">
        <f>IF(ISERROR(VLOOKUP(A42,'185'!A$1:A$900,1,FALSE)),"x",VLOOKUP(A42,'185'!A$1:A$900,"x",FALSE))</f>
        <v>36</v>
      </c>
      <c r="X42" t="s" s="56">
        <f>IF(ISERROR(VLOOKUP(A42,'1295-1'!A$1:A$900,1,FALSE)),"x",VLOOKUP(A42,'1295-1'!A$1:A$900,"x",FALSE))</f>
        <v>36</v>
      </c>
      <c r="Y42" s="48"/>
      <c r="Z42" s="33"/>
      <c r="AA42" s="33"/>
      <c r="AB42" s="33"/>
      <c r="AC42" s="33"/>
      <c r="AD42" s="33"/>
      <c r="AE42" s="33"/>
      <c r="AF42" s="33"/>
      <c r="AG42" s="33"/>
      <c r="AH42" s="33"/>
      <c r="AI42" s="33"/>
      <c r="AJ42" s="34"/>
    </row>
    <row r="43" ht="17.25" customHeight="1">
      <c r="A43" s="49">
        <v>4085</v>
      </c>
      <c r="B43" t="s" s="50">
        <f>VLOOKUP(A43,'Membership-Insurance Progress R'!B$8:C$719,2,FALSE)</f>
        <v>175</v>
      </c>
      <c r="C43" t="s" s="51">
        <f>VLOOKUP(A43,'Membership-Insurance Progress R'!B$8:D$601,3,FALSE)</f>
        <v>176</v>
      </c>
      <c r="D43" s="52">
        <f>VLOOKUP(A43,'Membership-Insurance Progress R'!B$8:U$601,4,FALSE)</f>
        <v>156</v>
      </c>
      <c r="E43" s="53">
        <f>VLOOKUP(A43,'Membership-Insurance Progress R'!B$8:U$601,5,FALSE)</f>
        <v>10</v>
      </c>
      <c r="F43" s="53">
        <f>VLOOKUP($A43,'Membership-Insurance Progress R'!$B$8:$U$601,9,FALSE)</f>
        <v>2</v>
      </c>
      <c r="G43" s="53">
        <f>VLOOKUP($A43,'Membership-Insurance Progress R'!$B$8:$U$601,10,FALSE)</f>
        <v>0</v>
      </c>
      <c r="H43" s="53">
        <f>VLOOKUP($A43,'Membership-Insurance Progress R'!$B$8:$U$601,11,FALSE)</f>
        <v>2</v>
      </c>
      <c r="I43" s="54">
        <f>IF(E43,$H43/$E43,0)</f>
        <v>0.2</v>
      </c>
      <c r="J43" s="55">
        <f>VLOOKUP(A43,'Membership-Insurance Progress R'!B$8:U$601,13,FALSE)</f>
        <v>4</v>
      </c>
      <c r="K43" s="55">
        <f>VLOOKUP($A43,'Membership-Insurance Progress R'!$B$8:$U$601,17,FALSE)</f>
        <v>1</v>
      </c>
      <c r="L43" s="55">
        <f>VLOOKUP($A43,'Membership-Insurance Progress R'!$B$8:$U$601,18,FALSE)</f>
        <v>0</v>
      </c>
      <c r="M43" s="55">
        <f>VLOOKUP($A43,'Membership-Insurance Progress R'!$B$8:$U$601,19,FALSE)</f>
        <v>1</v>
      </c>
      <c r="N43" s="54">
        <f>IF(J43,$M43/$J43,0)</f>
        <v>0.25</v>
      </c>
      <c r="O43" t="s" s="56">
        <f>IF(ISERROR(VLOOKUP(A43,'365'!A$1:A$900,1,FALSE)),"x",VLOOKUP(A43,'365'!A$1:A$900,"x",FALSE))</f>
        <v>36</v>
      </c>
      <c r="P43" s="57">
        <f>IF(ISERROR(VLOOKUP(A43,'1728'!A$1:A$900,1,FALSE)),"x",VLOOKUP(A43,'1728'!A$1:A$900,"x",FALSE))</f>
      </c>
      <c r="Q43" s="58">
        <f>IF(ISERROR(VLOOKUP(A43,'SP7'!A$1:A$897,1,FALSE)),"x",VLOOKUP(A43,'SP7'!A$1:A$897,"x",FALSE))</f>
      </c>
      <c r="R43" t="s" s="59">
        <v>37</v>
      </c>
      <c r="S43" t="s" s="59">
        <v>38</v>
      </c>
      <c r="T43" t="s" s="59">
        <v>39</v>
      </c>
      <c r="U43" t="s" s="59">
        <v>37</v>
      </c>
      <c r="V43" s="60"/>
      <c r="W43" t="s" s="56">
        <f>IF(ISERROR(VLOOKUP(A43,'185'!A$1:A$900,1,FALSE)),"x",VLOOKUP(A43,'185'!A$1:A$900,"x",FALSE))</f>
        <v>36</v>
      </c>
      <c r="X43" t="s" s="56">
        <f>IF(ISERROR(VLOOKUP(A43,'1295-1'!A$1:A$900,1,FALSE)),"x",VLOOKUP(A43,'1295-1'!A$1:A$900,"x",FALSE))</f>
        <v>36</v>
      </c>
      <c r="Y43" s="48"/>
      <c r="Z43" s="33"/>
      <c r="AA43" s="33"/>
      <c r="AB43" s="33"/>
      <c r="AC43" s="33"/>
      <c r="AD43" s="33"/>
      <c r="AE43" s="33"/>
      <c r="AF43" s="33"/>
      <c r="AG43" s="33"/>
      <c r="AH43" s="33"/>
      <c r="AI43" s="33"/>
      <c r="AJ43" s="34"/>
    </row>
    <row r="44" ht="17.25" customHeight="1">
      <c r="A44" s="49">
        <v>6326</v>
      </c>
      <c r="B44" t="s" s="50">
        <f>VLOOKUP(A44,'Membership-Insurance Progress R'!B$8:C$719,2,FALSE)</f>
        <v>175</v>
      </c>
      <c r="C44" t="s" s="51">
        <f>VLOOKUP(A44,'Membership-Insurance Progress R'!B$8:D$601,3,FALSE)</f>
        <v>177</v>
      </c>
      <c r="D44" s="52">
        <f>VLOOKUP(A44,'Membership-Insurance Progress R'!B$8:U$601,4,FALSE)</f>
        <v>286</v>
      </c>
      <c r="E44" s="53">
        <f>VLOOKUP(A44,'Membership-Insurance Progress R'!B$8:U$601,5,FALSE)</f>
        <v>18</v>
      </c>
      <c r="F44" s="53">
        <f>VLOOKUP($A44,'Membership-Insurance Progress R'!$B$8:$U$601,9,FALSE)</f>
        <v>4</v>
      </c>
      <c r="G44" s="53">
        <f>VLOOKUP($A44,'Membership-Insurance Progress R'!$B$8:$U$601,10,FALSE)</f>
        <v>0</v>
      </c>
      <c r="H44" s="53">
        <f>VLOOKUP($A44,'Membership-Insurance Progress R'!$B$8:$U$601,11,FALSE)</f>
        <v>4</v>
      </c>
      <c r="I44" s="54">
        <f>IF(E44,$H44/$E44,0)</f>
        <v>0.222222222222222</v>
      </c>
      <c r="J44" s="55">
        <f>VLOOKUP(A44,'Membership-Insurance Progress R'!B$8:U$601,13,FALSE)</f>
        <v>6</v>
      </c>
      <c r="K44" s="55">
        <f>VLOOKUP($A44,'Membership-Insurance Progress R'!$B$8:$U$601,17,FALSE)</f>
        <v>4</v>
      </c>
      <c r="L44" s="55">
        <f>VLOOKUP($A44,'Membership-Insurance Progress R'!$B$8:$U$601,18,FALSE)</f>
        <v>1</v>
      </c>
      <c r="M44" s="55">
        <f>VLOOKUP($A44,'Membership-Insurance Progress R'!$B$8:$U$601,19,FALSE)</f>
        <v>3</v>
      </c>
      <c r="N44" s="54">
        <f>IF(J44,$M44/$J44,0)</f>
        <v>0.5</v>
      </c>
      <c r="O44" t="s" s="56">
        <f>IF(ISERROR(VLOOKUP(A44,'365'!A$1:A$900,1,FALSE)),"x",VLOOKUP(A44,'365'!A$1:A$900,"x",FALSE))</f>
        <v>36</v>
      </c>
      <c r="P44" s="57">
        <f>IF(ISERROR(VLOOKUP(A44,'1728'!A$1:A$900,1,FALSE)),"x",VLOOKUP(A44,'1728'!A$1:A$900,"x",FALSE))</f>
      </c>
      <c r="Q44" s="58">
        <f>IF(ISERROR(VLOOKUP(A44,'SP7'!A$1:A$897,1,FALSE)),"x",VLOOKUP(A44,'SP7'!A$1:A$897,"x",FALSE))</f>
      </c>
      <c r="R44" t="s" s="59">
        <v>39</v>
      </c>
      <c r="S44" t="s" s="59">
        <v>39</v>
      </c>
      <c r="T44" t="s" s="59">
        <v>39</v>
      </c>
      <c r="U44" t="s" s="59">
        <v>39</v>
      </c>
      <c r="V44" s="60"/>
      <c r="W44" t="s" s="56">
        <f>IF(ISERROR(VLOOKUP(A44,'185'!A$1:A$900,1,FALSE)),"x",VLOOKUP(A44,'185'!A$1:A$900,"x",FALSE))</f>
        <v>36</v>
      </c>
      <c r="X44" t="s" s="56">
        <f>IF(ISERROR(VLOOKUP(A44,'1295-1'!A$1:A$900,1,FALSE)),"x",VLOOKUP(A44,'1295-1'!A$1:A$900,"x",FALSE))</f>
        <v>36</v>
      </c>
      <c r="Y44" s="48"/>
      <c r="Z44" s="33"/>
      <c r="AA44" s="33"/>
      <c r="AB44" s="33"/>
      <c r="AC44" s="33"/>
      <c r="AD44" s="33"/>
      <c r="AE44" s="33"/>
      <c r="AF44" s="33"/>
      <c r="AG44" s="33"/>
      <c r="AH44" s="33"/>
      <c r="AI44" s="33"/>
      <c r="AJ44" s="34"/>
    </row>
    <row r="45" ht="17.25" customHeight="1">
      <c r="A45" s="49">
        <v>10080</v>
      </c>
      <c r="B45" t="s" s="50">
        <f>VLOOKUP(A45,'Membership-Insurance Progress R'!B$8:C$719,2,FALSE)</f>
        <v>175</v>
      </c>
      <c r="C45" t="s" s="51">
        <f>VLOOKUP(A45,'Membership-Insurance Progress R'!B$8:D$601,3,FALSE)</f>
        <v>178</v>
      </c>
      <c r="D45" s="52">
        <f>VLOOKUP(A45,'Membership-Insurance Progress R'!B$8:U$601,4,FALSE)</f>
        <v>98</v>
      </c>
      <c r="E45" s="53">
        <f>VLOOKUP(A45,'Membership-Insurance Progress R'!B$8:U$601,5,FALSE)</f>
        <v>7</v>
      </c>
      <c r="F45" s="53">
        <f>VLOOKUP($A45,'Membership-Insurance Progress R'!$B$8:$U$601,9,FALSE)</f>
        <v>2</v>
      </c>
      <c r="G45" s="53">
        <f>VLOOKUP($A45,'Membership-Insurance Progress R'!$B$8:$U$601,10,FALSE)</f>
        <v>0</v>
      </c>
      <c r="H45" s="53">
        <f>VLOOKUP($A45,'Membership-Insurance Progress R'!$B$8:$U$601,11,FALSE)</f>
        <v>2</v>
      </c>
      <c r="I45" s="54">
        <f>IF(E45,$H45/$E45,0)</f>
        <v>0.285714285714286</v>
      </c>
      <c r="J45" s="55">
        <f>VLOOKUP(A45,'Membership-Insurance Progress R'!B$8:U$601,13,FALSE)</f>
        <v>3</v>
      </c>
      <c r="K45" s="55">
        <f>VLOOKUP($A45,'Membership-Insurance Progress R'!$B$8:$U$601,17,FALSE)</f>
        <v>2</v>
      </c>
      <c r="L45" s="55">
        <f>VLOOKUP($A45,'Membership-Insurance Progress R'!$B$8:$U$601,18,FALSE)</f>
        <v>1</v>
      </c>
      <c r="M45" s="55">
        <f>VLOOKUP($A45,'Membership-Insurance Progress R'!$B$8:$U$601,19,FALSE)</f>
        <v>1</v>
      </c>
      <c r="N45" s="54">
        <f>IF(J45,$M45/$J45,0)</f>
        <v>0.333333333333333</v>
      </c>
      <c r="O45" t="s" s="56">
        <f>IF(ISERROR(VLOOKUP(A45,'365'!A$1:A$900,1,FALSE)),"x",VLOOKUP(A45,'365'!A$1:A$900,"x",FALSE))</f>
        <v>36</v>
      </c>
      <c r="P45" s="57">
        <f>IF(ISERROR(VLOOKUP(A45,'1728'!A$1:A$900,1,FALSE)),"x",VLOOKUP(A45,'1728'!A$1:A$900,"x",FALSE))</f>
      </c>
      <c r="Q45" s="58">
        <f>IF(ISERROR(VLOOKUP(A45,'SP7'!A$1:A$897,1,FALSE)),"x",VLOOKUP(A45,'SP7'!A$1:A$897,"x",FALSE))</f>
      </c>
      <c r="R45" t="s" s="59">
        <v>39</v>
      </c>
      <c r="S45" t="s" s="59">
        <v>39</v>
      </c>
      <c r="T45" t="s" s="59">
        <v>39</v>
      </c>
      <c r="U45" t="s" s="59">
        <v>39</v>
      </c>
      <c r="V45" s="61"/>
      <c r="W45" t="s" s="56">
        <f>IF(ISERROR(VLOOKUP(A45,'185'!A$1:A$900,1,FALSE)),"x",VLOOKUP(A45,'185'!A$1:A$900,"x",FALSE))</f>
        <v>36</v>
      </c>
      <c r="X45" t="s" s="56">
        <f>IF(ISERROR(VLOOKUP(A45,'1295-1'!A$1:A$900,1,FALSE)),"x",VLOOKUP(A45,'1295-1'!A$1:A$900,"x",FALSE))</f>
        <v>36</v>
      </c>
      <c r="Y45" s="48"/>
      <c r="Z45" s="33"/>
      <c r="AA45" s="33"/>
      <c r="AB45" s="33"/>
      <c r="AC45" s="33"/>
      <c r="AD45" s="33"/>
      <c r="AE45" s="33"/>
      <c r="AF45" s="33"/>
      <c r="AG45" s="33"/>
      <c r="AH45" s="33"/>
      <c r="AI45" s="33"/>
      <c r="AJ45" s="34"/>
    </row>
    <row r="46" ht="17.25" customHeight="1">
      <c r="A46" s="49">
        <v>4030</v>
      </c>
      <c r="B46" t="s" s="50">
        <f>VLOOKUP(A46,'Membership-Insurance Progress R'!B$8:C$719,2,FALSE)</f>
        <v>179</v>
      </c>
      <c r="C46" t="s" s="51">
        <f>VLOOKUP(A46,'Membership-Insurance Progress R'!B$8:D$601,3,FALSE)</f>
        <v>167</v>
      </c>
      <c r="D46" s="52">
        <f>VLOOKUP(A46,'Membership-Insurance Progress R'!B$8:U$601,4,FALSE)</f>
        <v>248</v>
      </c>
      <c r="E46" s="53">
        <f>VLOOKUP(A46,'Membership-Insurance Progress R'!B$8:U$601,5,FALSE)</f>
        <v>15</v>
      </c>
      <c r="F46" s="53">
        <f>VLOOKUP($A46,'Membership-Insurance Progress R'!$B$8:$U$601,9,FALSE)</f>
        <v>0</v>
      </c>
      <c r="G46" s="53">
        <f>VLOOKUP($A46,'Membership-Insurance Progress R'!$B$8:$U$601,10,FALSE)</f>
        <v>0</v>
      </c>
      <c r="H46" s="53">
        <f>VLOOKUP($A46,'Membership-Insurance Progress R'!$B$8:$U$601,11,FALSE)</f>
        <v>0</v>
      </c>
      <c r="I46" s="54">
        <f>IF(E46,$H46/$E46,0)</f>
        <v>0</v>
      </c>
      <c r="J46" s="55">
        <f>VLOOKUP(A46,'Membership-Insurance Progress R'!B$8:U$601,13,FALSE)</f>
        <v>6</v>
      </c>
      <c r="K46" s="55">
        <f>VLOOKUP($A46,'Membership-Insurance Progress R'!$B$8:$U$601,17,FALSE)</f>
        <v>0</v>
      </c>
      <c r="L46" s="55">
        <f>VLOOKUP($A46,'Membership-Insurance Progress R'!$B$8:$U$601,18,FALSE)</f>
        <v>0</v>
      </c>
      <c r="M46" s="55">
        <f>VLOOKUP($A46,'Membership-Insurance Progress R'!$B$8:$U$601,19,FALSE)</f>
        <v>0</v>
      </c>
      <c r="N46" s="54">
        <f>IF(J46,$M46/$J46,0)</f>
        <v>0</v>
      </c>
      <c r="O46" t="s" s="56">
        <f>IF(ISERROR(VLOOKUP(A46,'365'!A$1:A$900,1,FALSE)),"x",VLOOKUP(A46,'365'!A$1:A$900,"x",FALSE))</f>
        <v>36</v>
      </c>
      <c r="P46" s="57">
        <f>IF(ISERROR(VLOOKUP(A46,'1728'!A$1:A$900,1,FALSE)),"x",VLOOKUP(A46,'1728'!A$1:A$900,"x",FALSE))</f>
      </c>
      <c r="Q46" s="58">
        <f>IF(ISERROR(VLOOKUP(A46,'SP7'!A$1:A$897,1,FALSE)),"x",VLOOKUP(A46,'SP7'!A$1:A$897,"x",FALSE))</f>
      </c>
      <c r="R46" t="s" s="59">
        <v>39</v>
      </c>
      <c r="S46" t="s" s="59">
        <v>38</v>
      </c>
      <c r="T46" t="s" s="59">
        <v>38</v>
      </c>
      <c r="U46" t="s" s="59">
        <v>39</v>
      </c>
      <c r="V46" s="60"/>
      <c r="W46" t="s" s="56">
        <f>IF(ISERROR(VLOOKUP(A46,'185'!A$1:A$900,1,FALSE)),"x",VLOOKUP(A46,'185'!A$1:A$900,"x",FALSE))</f>
        <v>36</v>
      </c>
      <c r="X46" s="57">
        <f>IF(ISERROR(VLOOKUP(A46,'1295-1'!A$1:A$900,1,FALSE)),"x",VLOOKUP(A46,'1295-1'!A$1:A$900,"x",FALSE))</f>
      </c>
      <c r="Y46" s="48"/>
      <c r="Z46" s="33"/>
      <c r="AA46" s="33"/>
      <c r="AB46" s="33"/>
      <c r="AC46" s="33"/>
      <c r="AD46" s="33"/>
      <c r="AE46" s="33"/>
      <c r="AF46" s="33"/>
      <c r="AG46" s="33"/>
      <c r="AH46" s="33"/>
      <c r="AI46" s="33"/>
      <c r="AJ46" s="34"/>
    </row>
    <row r="47" ht="17.25" customHeight="1">
      <c r="A47" s="49">
        <v>5530</v>
      </c>
      <c r="B47" t="s" s="50">
        <f>VLOOKUP(A47,'Membership-Insurance Progress R'!B$8:C$719,2,FALSE)</f>
        <v>179</v>
      </c>
      <c r="C47" t="s" s="51">
        <f>VLOOKUP(A47,'Membership-Insurance Progress R'!B$8:D$601,3,FALSE)</f>
        <v>167</v>
      </c>
      <c r="D47" s="52">
        <f>VLOOKUP(A47,'Membership-Insurance Progress R'!B$8:U$601,4,FALSE)</f>
        <v>198</v>
      </c>
      <c r="E47" s="53">
        <f>VLOOKUP(A47,'Membership-Insurance Progress R'!B$8:U$601,5,FALSE)</f>
        <v>13</v>
      </c>
      <c r="F47" s="53">
        <f>VLOOKUP($A47,'Membership-Insurance Progress R'!$B$8:$U$601,9,FALSE)</f>
        <v>0</v>
      </c>
      <c r="G47" s="53">
        <f>VLOOKUP($A47,'Membership-Insurance Progress R'!$B$8:$U$601,10,FALSE)</f>
        <v>0</v>
      </c>
      <c r="H47" s="53">
        <f>VLOOKUP($A47,'Membership-Insurance Progress R'!$B$8:$U$601,11,FALSE)</f>
        <v>0</v>
      </c>
      <c r="I47" s="54">
        <f>IF(E47,$H47/$E47,0)</f>
        <v>0</v>
      </c>
      <c r="J47" s="55">
        <f>VLOOKUP(A47,'Membership-Insurance Progress R'!B$8:U$601,13,FALSE)</f>
        <v>5</v>
      </c>
      <c r="K47" s="55">
        <f>VLOOKUP($A47,'Membership-Insurance Progress R'!$B$8:$U$601,17,FALSE)</f>
        <v>0</v>
      </c>
      <c r="L47" s="55">
        <f>VLOOKUP($A47,'Membership-Insurance Progress R'!$B$8:$U$601,18,FALSE)</f>
        <v>0</v>
      </c>
      <c r="M47" s="55">
        <f>VLOOKUP($A47,'Membership-Insurance Progress R'!$B$8:$U$601,19,FALSE)</f>
        <v>0</v>
      </c>
      <c r="N47" s="54">
        <f>IF(J47,$M47/$J47,0)</f>
        <v>0</v>
      </c>
      <c r="O47" t="s" s="56">
        <f>IF(ISERROR(VLOOKUP(A47,'365'!A$1:A$900,1,FALSE)),"x",VLOOKUP(A47,'365'!A$1:A$900,"x",FALSE))</f>
        <v>36</v>
      </c>
      <c r="P47" s="57">
        <f>IF(ISERROR(VLOOKUP(A47,'1728'!A$1:A$900,1,FALSE)),"x",VLOOKUP(A47,'1728'!A$1:A$900,"x",FALSE))</f>
      </c>
      <c r="Q47" s="58">
        <f>IF(ISERROR(VLOOKUP(A47,'SP7'!A$1:A$897,1,FALSE)),"x",VLOOKUP(A47,'SP7'!A$1:A$897,"x",FALSE))</f>
      </c>
      <c r="R47" t="s" s="59">
        <v>39</v>
      </c>
      <c r="S47" t="s" s="59">
        <v>39</v>
      </c>
      <c r="T47" t="s" s="59">
        <v>39</v>
      </c>
      <c r="U47" t="s" s="59">
        <v>38</v>
      </c>
      <c r="V47" s="60"/>
      <c r="W47" t="s" s="56">
        <f>IF(ISERROR(VLOOKUP(A47,'185'!A$1:A$900,1,FALSE)),"x",VLOOKUP(A47,'185'!A$1:A$900,"x",FALSE))</f>
        <v>36</v>
      </c>
      <c r="X47" t="s" s="56">
        <f>IF(ISERROR(VLOOKUP(A47,'1295-1'!A$1:A$900,1,FALSE)),"x",VLOOKUP(A47,'1295-1'!A$1:A$900,"x",FALSE))</f>
        <v>36</v>
      </c>
      <c r="Y47" s="48"/>
      <c r="Z47" s="33"/>
      <c r="AA47" s="33"/>
      <c r="AB47" s="33"/>
      <c r="AC47" s="33"/>
      <c r="AD47" s="33"/>
      <c r="AE47" s="33"/>
      <c r="AF47" s="33"/>
      <c r="AG47" s="33"/>
      <c r="AH47" s="33"/>
      <c r="AI47" s="33"/>
      <c r="AJ47" s="34"/>
    </row>
    <row r="48" ht="17.25" customHeight="1">
      <c r="A48" s="49">
        <v>8601</v>
      </c>
      <c r="B48" t="s" s="50">
        <f>VLOOKUP(A48,'Membership-Insurance Progress R'!B$8:C$719,2,FALSE)</f>
        <v>179</v>
      </c>
      <c r="C48" t="s" s="51">
        <f>VLOOKUP(A48,'Membership-Insurance Progress R'!B$8:D$601,3,FALSE)</f>
        <v>167</v>
      </c>
      <c r="D48" s="52">
        <f>VLOOKUP(A48,'Membership-Insurance Progress R'!B$8:U$601,4,FALSE)</f>
        <v>124</v>
      </c>
      <c r="E48" s="53">
        <f>VLOOKUP(A48,'Membership-Insurance Progress R'!B$8:U$601,5,FALSE)</f>
        <v>8</v>
      </c>
      <c r="F48" s="53">
        <f>VLOOKUP($A48,'Membership-Insurance Progress R'!$B$8:$U$601,9,FALSE)</f>
        <v>0</v>
      </c>
      <c r="G48" s="53">
        <f>VLOOKUP($A48,'Membership-Insurance Progress R'!$B$8:$U$601,10,FALSE)</f>
        <v>0</v>
      </c>
      <c r="H48" s="53">
        <f>VLOOKUP($A48,'Membership-Insurance Progress R'!$B$8:$U$601,11,FALSE)</f>
        <v>0</v>
      </c>
      <c r="I48" s="54">
        <f>IF(E48,$H48/$E48,0)</f>
        <v>0</v>
      </c>
      <c r="J48" s="55">
        <f>VLOOKUP(A48,'Membership-Insurance Progress R'!B$8:U$601,13,FALSE)</f>
        <v>3</v>
      </c>
      <c r="K48" s="55">
        <f>VLOOKUP($A48,'Membership-Insurance Progress R'!$B$8:$U$601,17,FALSE)</f>
        <v>0</v>
      </c>
      <c r="L48" s="55">
        <f>VLOOKUP($A48,'Membership-Insurance Progress R'!$B$8:$U$601,18,FALSE)</f>
        <v>0</v>
      </c>
      <c r="M48" s="55">
        <f>VLOOKUP($A48,'Membership-Insurance Progress R'!$B$8:$U$601,19,FALSE)</f>
        <v>0</v>
      </c>
      <c r="N48" s="54">
        <f>IF(J48,$M48/$J48,0)</f>
        <v>0</v>
      </c>
      <c r="O48" t="s" s="56">
        <f>IF(ISERROR(VLOOKUP(A48,'365'!A$1:A$900,1,FALSE)),"x",VLOOKUP(A48,'365'!A$1:A$900,"x",FALSE))</f>
        <v>36</v>
      </c>
      <c r="P48" s="57">
        <f>IF(ISERROR(VLOOKUP(A48,'1728'!A$1:A$900,1,FALSE)),"x",VLOOKUP(A48,'1728'!A$1:A$900,"x",FALSE))</f>
      </c>
      <c r="Q48" s="58">
        <f>IF(ISERROR(VLOOKUP(A48,'SP7'!A$1:A$897,1,FALSE)),"x",VLOOKUP(A48,'SP7'!A$1:A$897,"x",FALSE))</f>
      </c>
      <c r="R48" t="s" s="59">
        <v>39</v>
      </c>
      <c r="S48" t="s" s="59">
        <v>39</v>
      </c>
      <c r="T48" t="s" s="59">
        <v>38</v>
      </c>
      <c r="U48" t="s" s="59">
        <v>39</v>
      </c>
      <c r="V48" s="60"/>
      <c r="W48" t="s" s="56">
        <f>IF(ISERROR(VLOOKUP(A48,'185'!A$1:A$900,1,FALSE)),"x",VLOOKUP(A48,'185'!A$1:A$900,"x",FALSE))</f>
        <v>36</v>
      </c>
      <c r="X48" t="s" s="56">
        <f>IF(ISERROR(VLOOKUP(A48,'1295-1'!A$1:A$900,1,FALSE)),"x",VLOOKUP(A48,'1295-1'!A$1:A$900,"x",FALSE))</f>
        <v>36</v>
      </c>
      <c r="Y48" s="48"/>
      <c r="Z48" s="33"/>
      <c r="AA48" s="33"/>
      <c r="AB48" s="33"/>
      <c r="AC48" s="33"/>
      <c r="AD48" s="33"/>
      <c r="AE48" s="33"/>
      <c r="AF48" s="33"/>
      <c r="AG48" s="33"/>
      <c r="AH48" s="33"/>
      <c r="AI48" s="33"/>
      <c r="AJ48" s="34"/>
    </row>
    <row r="49" ht="17.25" customHeight="1">
      <c r="A49" s="49">
        <v>9247</v>
      </c>
      <c r="B49" t="s" s="50">
        <f>VLOOKUP(A49,'Membership-Insurance Progress R'!B$8:C$719,2,FALSE)</f>
        <v>179</v>
      </c>
      <c r="C49" t="s" s="51">
        <f>VLOOKUP(A49,'Membership-Insurance Progress R'!B$8:D$601,3,FALSE)</f>
        <v>167</v>
      </c>
      <c r="D49" s="52">
        <f>VLOOKUP(A49,'Membership-Insurance Progress R'!B$8:U$601,4,FALSE)</f>
        <v>167</v>
      </c>
      <c r="E49" s="53">
        <f>VLOOKUP(A49,'Membership-Insurance Progress R'!B$8:U$601,5,FALSE)</f>
        <v>11</v>
      </c>
      <c r="F49" s="53">
        <f>VLOOKUP($A49,'Membership-Insurance Progress R'!$B$8:$U$601,9,FALSE)</f>
        <v>1</v>
      </c>
      <c r="G49" s="53">
        <f>VLOOKUP($A49,'Membership-Insurance Progress R'!$B$8:$U$601,10,FALSE)</f>
        <v>0</v>
      </c>
      <c r="H49" s="53">
        <f>VLOOKUP($A49,'Membership-Insurance Progress R'!$B$8:$U$601,11,FALSE)</f>
        <v>1</v>
      </c>
      <c r="I49" s="54">
        <f>IF(E49,$H49/$E49,0)</f>
        <v>0.0909090909090909</v>
      </c>
      <c r="J49" s="55">
        <f>VLOOKUP(A49,'Membership-Insurance Progress R'!B$8:U$601,13,FALSE)</f>
        <v>4</v>
      </c>
      <c r="K49" s="55">
        <f>VLOOKUP($A49,'Membership-Insurance Progress R'!$B$8:$U$601,17,FALSE)</f>
        <v>0</v>
      </c>
      <c r="L49" s="55">
        <f>VLOOKUP($A49,'Membership-Insurance Progress R'!$B$8:$U$601,18,FALSE)</f>
        <v>0</v>
      </c>
      <c r="M49" s="55">
        <f>VLOOKUP($A49,'Membership-Insurance Progress R'!$B$8:$U$601,19,FALSE)</f>
        <v>0</v>
      </c>
      <c r="N49" s="54">
        <f>IF(J49,$M49/$J49,0)</f>
        <v>0</v>
      </c>
      <c r="O49" t="s" s="56">
        <f>IF(ISERROR(VLOOKUP(A49,'365'!A$1:A$900,1,FALSE)),"x",VLOOKUP(A49,'365'!A$1:A$900,"x",FALSE))</f>
        <v>36</v>
      </c>
      <c r="P49" s="57">
        <f>IF(ISERROR(VLOOKUP(A49,'1728'!A$1:A$900,1,FALSE)),"x",VLOOKUP(A49,'1728'!A$1:A$900,"x",FALSE))</f>
      </c>
      <c r="Q49" s="58">
        <f>IF(ISERROR(VLOOKUP(A49,'SP7'!A$1:A$897,1,FALSE)),"x",VLOOKUP(A49,'SP7'!A$1:A$897,"x",FALSE))</f>
      </c>
      <c r="R49" t="s" s="59">
        <v>39</v>
      </c>
      <c r="S49" t="s" s="59">
        <v>39</v>
      </c>
      <c r="T49" t="s" s="59">
        <v>39</v>
      </c>
      <c r="U49" t="s" s="59">
        <v>39</v>
      </c>
      <c r="V49" s="60"/>
      <c r="W49" t="s" s="56">
        <f>IF(ISERROR(VLOOKUP(A49,'185'!A$1:A$900,1,FALSE)),"x",VLOOKUP(A49,'185'!A$1:A$900,"x",FALSE))</f>
        <v>36</v>
      </c>
      <c r="X49" t="s" s="56">
        <f>IF(ISERROR(VLOOKUP(A49,'1295-1'!A$1:A$900,1,FALSE)),"x",VLOOKUP(A49,'1295-1'!A$1:A$900,"x",FALSE))</f>
        <v>36</v>
      </c>
      <c r="Y49" s="48"/>
      <c r="Z49" s="33"/>
      <c r="AA49" s="33"/>
      <c r="AB49" s="33"/>
      <c r="AC49" s="33"/>
      <c r="AD49" s="33"/>
      <c r="AE49" s="33"/>
      <c r="AF49" s="33"/>
      <c r="AG49" s="33"/>
      <c r="AH49" s="33"/>
      <c r="AI49" s="33"/>
      <c r="AJ49" s="34"/>
    </row>
    <row r="50" ht="17.25" customHeight="1">
      <c r="A50" s="49">
        <v>10455</v>
      </c>
      <c r="B50" t="s" s="50">
        <f>VLOOKUP(A50,'Membership-Insurance Progress R'!B$8:C$719,2,FALSE)</f>
        <v>179</v>
      </c>
      <c r="C50" t="s" s="51">
        <f>VLOOKUP(A50,'Membership-Insurance Progress R'!B$8:D$601,3,FALSE)</f>
        <v>167</v>
      </c>
      <c r="D50" s="52">
        <f>VLOOKUP(A50,'Membership-Insurance Progress R'!B$8:U$601,4,FALSE)</f>
        <v>145</v>
      </c>
      <c r="E50" s="53">
        <f>VLOOKUP(A50,'Membership-Insurance Progress R'!B$8:U$601,5,FALSE)</f>
        <v>9</v>
      </c>
      <c r="F50" s="53">
        <f>VLOOKUP($A50,'Membership-Insurance Progress R'!$B$8:$U$601,9,FALSE)</f>
        <v>3</v>
      </c>
      <c r="G50" s="53">
        <f>VLOOKUP($A50,'Membership-Insurance Progress R'!$B$8:$U$601,10,FALSE)</f>
        <v>0</v>
      </c>
      <c r="H50" s="53">
        <f>VLOOKUP($A50,'Membership-Insurance Progress R'!$B$8:$U$601,11,FALSE)</f>
        <v>3</v>
      </c>
      <c r="I50" s="54">
        <f>IF(E50,$H50/$E50,0)</f>
        <v>0.333333333333333</v>
      </c>
      <c r="J50" s="55">
        <f>VLOOKUP(A50,'Membership-Insurance Progress R'!B$8:U$601,13,FALSE)</f>
        <v>3</v>
      </c>
      <c r="K50" s="55">
        <f>VLOOKUP($A50,'Membership-Insurance Progress R'!$B$8:$U$601,17,FALSE)</f>
        <v>0</v>
      </c>
      <c r="L50" s="55">
        <f>VLOOKUP($A50,'Membership-Insurance Progress R'!$B$8:$U$601,18,FALSE)</f>
        <v>0</v>
      </c>
      <c r="M50" s="55">
        <f>VLOOKUP($A50,'Membership-Insurance Progress R'!$B$8:$U$601,19,FALSE)</f>
        <v>0</v>
      </c>
      <c r="N50" s="54">
        <f>IF(J50,$M50/$J50,0)</f>
        <v>0</v>
      </c>
      <c r="O50" t="s" s="56">
        <f>IF(ISERROR(VLOOKUP(A50,'365'!A$1:A$900,1,FALSE)),"x",VLOOKUP(A50,'365'!A$1:A$900,"x",FALSE))</f>
        <v>36</v>
      </c>
      <c r="P50" s="57">
        <f>IF(ISERROR(VLOOKUP(A50,'1728'!A$1:A$900,1,FALSE)),"x",VLOOKUP(A50,'1728'!A$1:A$900,"x",FALSE))</f>
      </c>
      <c r="Q50" s="58">
        <f>IF(ISERROR(VLOOKUP(A50,'SP7'!A$1:A$897,1,FALSE)),"x",VLOOKUP(A50,'SP7'!A$1:A$897,"x",FALSE))</f>
      </c>
      <c r="R50" t="s" s="59">
        <v>39</v>
      </c>
      <c r="S50" t="s" s="59">
        <v>39</v>
      </c>
      <c r="T50" t="s" s="59">
        <v>38</v>
      </c>
      <c r="U50" t="s" s="59">
        <v>38</v>
      </c>
      <c r="V50" s="60"/>
      <c r="W50" t="s" s="56">
        <f>IF(ISERROR(VLOOKUP(A50,'185'!A$1:A$900,1,FALSE)),"x",VLOOKUP(A50,'185'!A$1:A$900,"x",FALSE))</f>
        <v>36</v>
      </c>
      <c r="X50" s="57">
        <f>IF(ISERROR(VLOOKUP(A50,'1295-1'!A$1:A$900,1,FALSE)),"x",VLOOKUP(A50,'1295-1'!A$1:A$900,"x",FALSE))</f>
      </c>
      <c r="Y50" s="48"/>
      <c r="Z50" s="33"/>
      <c r="AA50" s="33"/>
      <c r="AB50" s="33"/>
      <c r="AC50" s="33"/>
      <c r="AD50" s="33"/>
      <c r="AE50" s="33"/>
      <c r="AF50" s="33"/>
      <c r="AG50" s="33"/>
      <c r="AH50" s="33"/>
      <c r="AI50" s="33"/>
      <c r="AJ50" s="34"/>
    </row>
    <row r="51" ht="17.25" customHeight="1">
      <c r="A51" s="62">
        <v>15064</v>
      </c>
      <c r="B51" t="s" s="50">
        <f>VLOOKUP(A51,'Membership-Insurance Progress R'!B$8:C$719,2,FALSE)</f>
        <v>179</v>
      </c>
      <c r="C51" t="s" s="51">
        <f>VLOOKUP(A51,'Membership-Insurance Progress R'!B$8:D$601,3,FALSE)</f>
        <v>167</v>
      </c>
      <c r="D51" s="52">
        <f>VLOOKUP(A51,'Membership-Insurance Progress R'!B$8:U$601,4,FALSE)</f>
        <v>80</v>
      </c>
      <c r="E51" s="53">
        <f>VLOOKUP(A51,'Membership-Insurance Progress R'!B$8:U$601,5,FALSE)</f>
        <v>6</v>
      </c>
      <c r="F51" s="53">
        <f>VLOOKUP($A51,'Membership-Insurance Progress R'!$B$8:$U$601,9,FALSE)</f>
        <v>0</v>
      </c>
      <c r="G51" s="53">
        <f>VLOOKUP($A51,'Membership-Insurance Progress R'!$B$8:$U$601,10,FALSE)</f>
        <v>0</v>
      </c>
      <c r="H51" s="53">
        <f>VLOOKUP($A51,'Membership-Insurance Progress R'!$B$8:$U$601,11,FALSE)</f>
        <v>0</v>
      </c>
      <c r="I51" s="54">
        <f>IF(E51,$H51/$E51,0)</f>
        <v>0</v>
      </c>
      <c r="J51" s="55">
        <f>VLOOKUP(A51,'Membership-Insurance Progress R'!B$8:U$601,13,FALSE)</f>
        <v>3</v>
      </c>
      <c r="K51" s="55">
        <f>VLOOKUP($A51,'Membership-Insurance Progress R'!$B$8:$U$601,17,FALSE)</f>
        <v>0</v>
      </c>
      <c r="L51" s="55">
        <f>VLOOKUP($A51,'Membership-Insurance Progress R'!$B$8:$U$601,18,FALSE)</f>
        <v>0</v>
      </c>
      <c r="M51" s="55">
        <f>VLOOKUP($A51,'Membership-Insurance Progress R'!$B$8:$U$601,19,FALSE)</f>
        <v>0</v>
      </c>
      <c r="N51" s="54">
        <f>IF(J51,$M51/$J51,0)</f>
        <v>0</v>
      </c>
      <c r="O51" s="57">
        <f>IF(ISERROR(VLOOKUP(A51,'365'!A$1:A$900,1,FALSE)),"x",VLOOKUP(A51,'365'!A$1:A$900,"x",FALSE))</f>
      </c>
      <c r="P51" s="57">
        <f>IF(ISERROR(VLOOKUP(A51,'1728'!A$1:A$900,1,FALSE)),"x",VLOOKUP(A51,'1728'!A$1:A$900,"x",FALSE))</f>
      </c>
      <c r="Q51" s="58">
        <f>IF(ISERROR(VLOOKUP(A51,'SP7'!A$1:A$897,1,FALSE)),"x",VLOOKUP(A51,'SP7'!A$1:A$897,"x",FALSE))</f>
      </c>
      <c r="R51" t="s" s="59">
        <v>38</v>
      </c>
      <c r="S51" t="s" s="59">
        <v>38</v>
      </c>
      <c r="T51" t="s" s="59">
        <v>38</v>
      </c>
      <c r="U51" t="s" s="59">
        <v>38</v>
      </c>
      <c r="V51" s="60"/>
      <c r="W51" s="57">
        <f>IF(ISERROR(VLOOKUP(A51,'185'!A$1:A$900,1,FALSE)),"x",VLOOKUP(A51,'185'!A$1:A$900,"x",FALSE))</f>
      </c>
      <c r="X51" s="57">
        <f>IF(ISERROR(VLOOKUP(A51,'1295-1'!A$1:A$900,1,FALSE)),"x",VLOOKUP(A51,'1295-1'!A$1:A$900,"x",FALSE))</f>
      </c>
      <c r="Y51" s="48"/>
      <c r="Z51" s="33"/>
      <c r="AA51" s="33"/>
      <c r="AB51" s="33"/>
      <c r="AC51" s="33"/>
      <c r="AD51" s="33"/>
      <c r="AE51" s="33"/>
      <c r="AF51" s="33"/>
      <c r="AG51" s="33"/>
      <c r="AH51" s="33"/>
      <c r="AI51" s="33"/>
      <c r="AJ51" s="34"/>
    </row>
    <row r="52" ht="15.6" customHeight="1">
      <c r="A52" t="s" s="66">
        <v>86</v>
      </c>
      <c r="B52" s="67"/>
      <c r="C52" s="68"/>
      <c r="D52" t="s" s="69">
        <v>87</v>
      </c>
      <c r="E52" t="s" s="69">
        <v>88</v>
      </c>
      <c r="F52" t="s" s="69">
        <v>89</v>
      </c>
      <c r="G52" t="s" s="69">
        <v>12</v>
      </c>
      <c r="H52" t="s" s="69">
        <v>13</v>
      </c>
      <c r="I52" t="s" s="69">
        <v>90</v>
      </c>
      <c r="J52" t="s" s="69">
        <v>88</v>
      </c>
      <c r="K52" t="s" s="69">
        <v>89</v>
      </c>
      <c r="L52" t="s" s="69">
        <v>12</v>
      </c>
      <c r="M52" t="s" s="69">
        <v>13</v>
      </c>
      <c r="N52" t="s" s="69">
        <v>91</v>
      </c>
      <c r="O52" t="s" s="70">
        <v>92</v>
      </c>
      <c r="P52" t="s" s="70">
        <v>93</v>
      </c>
      <c r="Q52" t="s" s="69">
        <v>94</v>
      </c>
      <c r="R52" t="s" s="69">
        <v>95</v>
      </c>
      <c r="S52" t="s" s="69">
        <v>96</v>
      </c>
      <c r="T52" t="s" s="69">
        <v>97</v>
      </c>
      <c r="U52" t="s" s="69">
        <v>98</v>
      </c>
      <c r="V52" s="71"/>
      <c r="W52" t="s" s="69">
        <v>99</v>
      </c>
      <c r="X52" t="s" s="69">
        <v>100</v>
      </c>
      <c r="Y52" s="72"/>
      <c r="Z52" s="33"/>
      <c r="AA52" s="33"/>
      <c r="AB52" s="33"/>
      <c r="AC52" s="33"/>
      <c r="AD52" s="33"/>
      <c r="AE52" s="33"/>
      <c r="AF52" s="33"/>
      <c r="AG52" s="33"/>
      <c r="AH52" s="33"/>
      <c r="AI52" s="33"/>
      <c r="AJ52" s="34"/>
    </row>
    <row r="53" ht="17.25" customHeight="1">
      <c r="A53" s="73">
        <f>COUNT(A4:A52)</f>
        <v>48</v>
      </c>
      <c r="B53" s="74"/>
      <c r="C53" s="75"/>
      <c r="D53" s="76">
        <f>SUM(D4:D52)</f>
        <v>6684</v>
      </c>
      <c r="E53" s="77">
        <f>SUM(E4:E52)</f>
        <v>470</v>
      </c>
      <c r="F53" s="78">
        <f>SUM(F4:F51)</f>
        <v>66</v>
      </c>
      <c r="G53" s="79">
        <f>SUM(G4:G51)</f>
        <v>13</v>
      </c>
      <c r="H53" s="78">
        <f>SUM(H4:H51)</f>
        <v>53</v>
      </c>
      <c r="I53" s="80">
        <f>H53/E53</f>
        <v>0.112765957446809</v>
      </c>
      <c r="J53" s="81">
        <f>SUM(J4:J52)</f>
        <v>184</v>
      </c>
      <c r="K53" s="81">
        <f>SUM(K4:K51)</f>
        <v>15</v>
      </c>
      <c r="L53" s="82">
        <f>SUM(L4:L51)</f>
        <v>16</v>
      </c>
      <c r="M53" s="81">
        <f>K53-L53</f>
        <v>-1</v>
      </c>
      <c r="N53" s="80">
        <f>M53/J53</f>
        <v>-0.00543478260869565</v>
      </c>
      <c r="O53" s="83">
        <f>COUNTIF(O4:O51,"x")</f>
        <v>38</v>
      </c>
      <c r="P53" s="83">
        <f>COUNTIF(P4:P51,"x")</f>
        <v>0</v>
      </c>
      <c r="Q53" s="83">
        <f>COUNTIF(Q4:Q51,"x")</f>
        <v>0</v>
      </c>
      <c r="R53" s="83">
        <f>COUNTIF(R4:R51,"YES")</f>
        <v>34</v>
      </c>
      <c r="S53" s="83">
        <f>COUNTIF(S4:S51,"YES")</f>
        <v>27</v>
      </c>
      <c r="T53" s="83">
        <f>COUNTIF(T4:T51,"YES")</f>
        <v>21</v>
      </c>
      <c r="U53" s="83">
        <f>COUNTIF(U4:U51,"YES")</f>
        <v>22</v>
      </c>
      <c r="V53" s="84"/>
      <c r="W53" s="78">
        <f>COUNTIF(W4:W51,"x")</f>
        <v>41</v>
      </c>
      <c r="X53" s="78">
        <f>COUNTIF(X4:X51,"x")</f>
        <v>36</v>
      </c>
      <c r="Y53" s="48"/>
      <c r="Z53" s="33"/>
      <c r="AA53" s="33"/>
      <c r="AB53" s="33"/>
      <c r="AC53" s="33"/>
      <c r="AD53" s="33"/>
      <c r="AE53" s="33"/>
      <c r="AF53" s="33"/>
      <c r="AG53" s="33"/>
      <c r="AH53" s="33"/>
      <c r="AI53" s="33"/>
      <c r="AJ53" s="34"/>
    </row>
    <row r="54" ht="17.25" customHeight="1">
      <c r="A54" s="85"/>
      <c r="B54" s="86"/>
      <c r="C54" s="87"/>
      <c r="D54" s="88"/>
      <c r="E54" s="87"/>
      <c r="F54" s="89"/>
      <c r="G54" s="90"/>
      <c r="H54" s="89"/>
      <c r="I54" s="91"/>
      <c r="J54" s="91"/>
      <c r="K54" s="91"/>
      <c r="L54" s="91"/>
      <c r="M54" s="91"/>
      <c r="N54" s="92"/>
      <c r="O54" t="s" s="26">
        <v>24</v>
      </c>
      <c r="P54" s="27"/>
      <c r="Q54" s="28"/>
      <c r="R54" s="28"/>
      <c r="S54" s="28"/>
      <c r="T54" s="28"/>
      <c r="U54" s="93"/>
      <c r="V54" s="94"/>
      <c r="W54" s="95"/>
      <c r="X54" s="96"/>
      <c r="Y54" s="33"/>
      <c r="Z54" s="33"/>
      <c r="AA54" s="33"/>
      <c r="AB54" s="33"/>
      <c r="AC54" s="33"/>
      <c r="AD54" s="33"/>
      <c r="AE54" s="33"/>
      <c r="AF54" s="33"/>
      <c r="AG54" s="97"/>
      <c r="AH54" s="97"/>
      <c r="AI54" s="97"/>
      <c r="AJ54" s="98"/>
    </row>
    <row r="55" ht="17.25" customHeight="1">
      <c r="A55" s="99"/>
      <c r="B55" s="100"/>
      <c r="C55" s="33"/>
      <c r="D55" s="101"/>
      <c r="E55" s="33"/>
      <c r="F55" s="33"/>
      <c r="G55" s="33"/>
      <c r="H55" s="33"/>
      <c r="I55" s="33"/>
      <c r="J55" s="33"/>
      <c r="K55" s="33"/>
      <c r="L55" s="33"/>
      <c r="M55" s="33"/>
      <c r="N55" s="33"/>
      <c r="O55" s="102"/>
      <c r="P55" s="102"/>
      <c r="Q55" s="102"/>
      <c r="R55" s="102"/>
      <c r="S55" s="102"/>
      <c r="T55" s="102"/>
      <c r="U55" s="102"/>
      <c r="V55" s="33"/>
      <c r="W55" s="33"/>
      <c r="X55" s="33"/>
      <c r="Y55" s="33"/>
      <c r="Z55" s="33"/>
      <c r="AA55" s="33"/>
      <c r="AB55" s="33"/>
      <c r="AC55" s="33"/>
      <c r="AD55" s="33"/>
      <c r="AE55" s="33"/>
      <c r="AF55" s="33"/>
      <c r="AG55" s="97"/>
      <c r="AH55" s="97"/>
      <c r="AI55" s="97"/>
      <c r="AJ55" s="98"/>
    </row>
    <row r="56" ht="17.25" customHeight="1">
      <c r="A56" s="103"/>
      <c r="B56" t="s" s="104">
        <v>101</v>
      </c>
      <c r="C56" s="33"/>
      <c r="D56" s="101"/>
      <c r="E56" s="33"/>
      <c r="F56" s="33"/>
      <c r="G56" s="33"/>
      <c r="H56" s="33"/>
      <c r="I56" s="33"/>
      <c r="J56" s="33"/>
      <c r="K56" s="33"/>
      <c r="L56" s="33"/>
      <c r="M56" s="33"/>
      <c r="N56" s="105"/>
      <c r="O56" s="105"/>
      <c r="P56" s="33"/>
      <c r="Q56" s="105"/>
      <c r="R56" s="105"/>
      <c r="S56" s="105"/>
      <c r="T56" s="105"/>
      <c r="U56" s="105"/>
      <c r="V56" s="33"/>
      <c r="W56" s="33"/>
      <c r="X56" s="33"/>
      <c r="Y56" s="33"/>
      <c r="Z56" s="33"/>
      <c r="AA56" s="33"/>
      <c r="AB56" s="33"/>
      <c r="AC56" s="33"/>
      <c r="AD56" s="33"/>
      <c r="AE56" s="33"/>
      <c r="AF56" s="33"/>
      <c r="AG56" s="33"/>
      <c r="AH56" s="33"/>
      <c r="AI56" s="33"/>
      <c r="AJ56" s="34"/>
    </row>
    <row r="57" ht="17.25" customHeight="1">
      <c r="A57" s="106"/>
      <c r="B57" t="s" s="104">
        <v>102</v>
      </c>
      <c r="C57" s="33"/>
      <c r="D57" s="101"/>
      <c r="E57" s="33"/>
      <c r="F57" s="33"/>
      <c r="G57" s="33"/>
      <c r="H57" s="33"/>
      <c r="I57" s="33"/>
      <c r="J57" s="33"/>
      <c r="K57" s="33"/>
      <c r="L57" s="33"/>
      <c r="M57" s="33"/>
      <c r="N57" s="105"/>
      <c r="O57" s="107"/>
      <c r="P57" s="107"/>
      <c r="Q57" s="108"/>
      <c r="R57" s="107"/>
      <c r="S57" s="107"/>
      <c r="T57" s="107"/>
      <c r="U57" s="105"/>
      <c r="V57" s="33"/>
      <c r="W57" s="33"/>
      <c r="X57" s="33"/>
      <c r="Y57" s="33"/>
      <c r="Z57" s="33"/>
      <c r="AA57" s="33"/>
      <c r="AB57" s="33"/>
      <c r="AC57" s="33"/>
      <c r="AD57" s="33"/>
      <c r="AE57" s="33"/>
      <c r="AF57" s="33"/>
      <c r="AG57" s="33"/>
      <c r="AH57" s="33"/>
      <c r="AI57" s="33"/>
      <c r="AJ57" s="34"/>
    </row>
    <row r="58" ht="17.25" customHeight="1">
      <c r="A58" s="109"/>
      <c r="B58" t="s" s="104">
        <v>103</v>
      </c>
      <c r="C58" s="110"/>
      <c r="D58" s="101"/>
      <c r="E58" s="33"/>
      <c r="F58" s="33"/>
      <c r="G58" s="33"/>
      <c r="H58" s="33"/>
      <c r="I58" s="33"/>
      <c r="J58" s="33"/>
      <c r="K58" s="33"/>
      <c r="L58" s="33"/>
      <c r="M58" s="33"/>
      <c r="N58" s="33"/>
      <c r="O58" s="107"/>
      <c r="P58" s="107"/>
      <c r="Q58" s="108"/>
      <c r="R58" s="107"/>
      <c r="S58" s="107"/>
      <c r="T58" s="107"/>
      <c r="U58" s="33"/>
      <c r="V58" s="33"/>
      <c r="W58" s="33"/>
      <c r="X58" s="33"/>
      <c r="Y58" s="33"/>
      <c r="Z58" s="33"/>
      <c r="AA58" s="33"/>
      <c r="AB58" s="33"/>
      <c r="AC58" s="33"/>
      <c r="AD58" s="33"/>
      <c r="AE58" s="33"/>
      <c r="AF58" s="33"/>
      <c r="AG58" s="33"/>
      <c r="AH58" s="33"/>
      <c r="AI58" s="33"/>
      <c r="AJ58" s="34"/>
    </row>
    <row r="59" ht="17.25" customHeight="1">
      <c r="A59" s="111"/>
      <c r="B59" t="s" s="112">
        <v>104</v>
      </c>
      <c r="C59" s="110"/>
      <c r="D59" s="101"/>
      <c r="E59" s="33"/>
      <c r="F59" s="33"/>
      <c r="G59" s="33"/>
      <c r="H59" s="33"/>
      <c r="I59" s="33"/>
      <c r="J59" s="33"/>
      <c r="K59" s="33"/>
      <c r="L59" s="33"/>
      <c r="M59" s="33"/>
      <c r="N59" s="105"/>
      <c r="O59" s="108"/>
      <c r="P59" s="108"/>
      <c r="Q59" s="108"/>
      <c r="R59" s="108"/>
      <c r="S59" s="108"/>
      <c r="T59" s="108"/>
      <c r="U59" s="105"/>
      <c r="V59" s="33"/>
      <c r="W59" s="33"/>
      <c r="X59" s="33"/>
      <c r="Y59" s="33"/>
      <c r="Z59" s="33"/>
      <c r="AA59" s="33"/>
      <c r="AB59" s="33"/>
      <c r="AC59" s="33"/>
      <c r="AD59" s="33"/>
      <c r="AE59" s="33"/>
      <c r="AF59" s="33"/>
      <c r="AG59" s="33"/>
      <c r="AH59" s="33"/>
      <c r="AI59" s="33"/>
      <c r="AJ59" s="34"/>
    </row>
    <row r="60" ht="17.25" customHeight="1">
      <c r="A60" t="s" s="113">
        <v>105</v>
      </c>
      <c r="B60" t="s" s="112">
        <v>106</v>
      </c>
      <c r="C60" s="110"/>
      <c r="D60" s="101"/>
      <c r="E60" s="33"/>
      <c r="F60" s="33"/>
      <c r="G60" s="33"/>
      <c r="H60" s="33"/>
      <c r="I60" s="33"/>
      <c r="J60" s="33"/>
      <c r="K60" s="33"/>
      <c r="L60" s="33"/>
      <c r="M60" s="33"/>
      <c r="N60" s="105"/>
      <c r="O60" s="107"/>
      <c r="P60" s="107"/>
      <c r="Q60" s="108"/>
      <c r="R60" s="107"/>
      <c r="S60" s="107"/>
      <c r="T60" s="114"/>
      <c r="U60" s="105"/>
      <c r="V60" s="33"/>
      <c r="W60" s="33"/>
      <c r="X60" s="33"/>
      <c r="Y60" s="33"/>
      <c r="Z60" s="33"/>
      <c r="AA60" s="33"/>
      <c r="AB60" s="33"/>
      <c r="AC60" s="33"/>
      <c r="AD60" s="33"/>
      <c r="AE60" s="33"/>
      <c r="AF60" s="33"/>
      <c r="AG60" s="33"/>
      <c r="AH60" s="33"/>
      <c r="AI60" s="33"/>
      <c r="AJ60" s="34"/>
    </row>
    <row r="61" ht="17.25" customHeight="1">
      <c r="A61" t="s" s="115">
        <v>38</v>
      </c>
      <c r="B61" t="s" s="112">
        <v>107</v>
      </c>
      <c r="C61" s="110"/>
      <c r="D61" s="101"/>
      <c r="E61" s="33"/>
      <c r="F61" s="33"/>
      <c r="G61" s="33"/>
      <c r="H61" s="33"/>
      <c r="I61" s="33"/>
      <c r="J61" s="33"/>
      <c r="K61" s="33"/>
      <c r="L61" s="33"/>
      <c r="M61" s="33"/>
      <c r="N61" s="33"/>
      <c r="O61" s="107"/>
      <c r="P61" s="107"/>
      <c r="Q61" s="108"/>
      <c r="R61" s="107"/>
      <c r="S61" s="107"/>
      <c r="T61" s="114"/>
      <c r="U61" s="33"/>
      <c r="V61" s="33"/>
      <c r="W61" s="33"/>
      <c r="X61" s="33"/>
      <c r="Y61" s="33"/>
      <c r="Z61" s="33"/>
      <c r="AA61" s="33"/>
      <c r="AB61" s="33"/>
      <c r="AC61" s="33"/>
      <c r="AD61" s="33"/>
      <c r="AE61" s="33"/>
      <c r="AF61" s="33"/>
      <c r="AG61" s="33"/>
      <c r="AH61" s="33"/>
      <c r="AI61" s="33"/>
      <c r="AJ61" s="34"/>
    </row>
    <row r="62" ht="13.8" customHeight="1">
      <c r="A62" t="s" s="116">
        <v>108</v>
      </c>
      <c r="B62" t="s" s="117">
        <v>109</v>
      </c>
      <c r="C62" s="118"/>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1"/>
    </row>
  </sheetData>
  <mergeCells count="14">
    <mergeCell ref="O61:P61"/>
    <mergeCell ref="R61:S61"/>
    <mergeCell ref="O57:P57"/>
    <mergeCell ref="S57:T57"/>
    <mergeCell ref="O58:P58"/>
    <mergeCell ref="S58:T58"/>
    <mergeCell ref="O60:P60"/>
    <mergeCell ref="R60:S60"/>
    <mergeCell ref="R56:S56"/>
    <mergeCell ref="R1:U1"/>
    <mergeCell ref="A2:C2"/>
    <mergeCell ref="O2:U2"/>
    <mergeCell ref="C54:E54"/>
    <mergeCell ref="O54:U54"/>
  </mergeCells>
  <conditionalFormatting sqref="G4:G51">
    <cfRule type="cellIs" dxfId="38" priority="1" operator="between" stopIfTrue="1">
      <formula>0.01</formula>
      <formula>100</formula>
    </cfRule>
  </conditionalFormatting>
  <conditionalFormatting sqref="H4:H51 M4:M51">
    <cfRule type="cellIs" dxfId="39" priority="1" operator="between" stopIfTrue="1">
      <formula>-1</formula>
      <formula>-100</formula>
    </cfRule>
  </conditionalFormatting>
  <conditionalFormatting sqref="I4:I51">
    <cfRule type="cellIs" dxfId="40" priority="1" operator="lessThan" stopIfTrue="1">
      <formula>0</formula>
    </cfRule>
    <cfRule type="cellIs" dxfId="41" priority="2" operator="between" stopIfTrue="1">
      <formula>-5</formula>
      <formula>-0.01</formula>
    </cfRule>
    <cfRule type="cellIs" dxfId="42" priority="3" operator="between" stopIfTrue="1">
      <formula>0.01</formula>
      <formula>0.499</formula>
    </cfRule>
    <cfRule type="cellIs" dxfId="43" priority="4" operator="between" stopIfTrue="1">
      <formula>0.5</formula>
      <formula>0.999</formula>
    </cfRule>
    <cfRule type="cellIs" dxfId="44" priority="5" operator="between" stopIfTrue="1">
      <formula>1</formula>
      <formula>5</formula>
    </cfRule>
  </conditionalFormatting>
  <conditionalFormatting sqref="L4:L51">
    <cfRule type="cellIs" dxfId="45" priority="1" operator="between" stopIfTrue="1">
      <formula>1</formula>
      <formula>100</formula>
    </cfRule>
  </conditionalFormatting>
  <conditionalFormatting sqref="N4:N51">
    <cfRule type="cellIs" dxfId="46" priority="1" operator="between" stopIfTrue="1">
      <formula>-5</formula>
      <formula>-0.01</formula>
    </cfRule>
    <cfRule type="cellIs" dxfId="47" priority="2" operator="lessThan" stopIfTrue="1">
      <formula>0</formula>
    </cfRule>
    <cfRule type="cellIs" dxfId="48" priority="3" operator="between" stopIfTrue="1">
      <formula>0.5</formula>
      <formula>0.999</formula>
    </cfRule>
    <cfRule type="cellIs" dxfId="49" priority="4" operator="between" stopIfTrue="1">
      <formula>1</formula>
      <formula>5</formula>
    </cfRule>
  </conditionalFormatting>
  <conditionalFormatting sqref="O4:Q51">
    <cfRule type="notContainsText" dxfId="50" priority="1" stopIfTrue="1" text="x">
      <formula>ISERROR(FIND(UPPER("x"),UPPER(O4)))</formula>
      <formula>"x"</formula>
    </cfRule>
    <cfRule type="containsText" dxfId="51" priority="2" stopIfTrue="1" text="x">
      <formula>NOT(ISERROR(FIND(UPPER("x"),UPPER(O4))))</formula>
      <formula>"x"</formula>
    </cfRule>
  </conditionalFormatting>
  <conditionalFormatting sqref="R4:U51">
    <cfRule type="cellIs" dxfId="52" priority="1" operator="equal" stopIfTrue="1">
      <formula>"No Record"</formula>
    </cfRule>
    <cfRule type="cellIs" dxfId="53" priority="2" operator="equal" stopIfTrue="1">
      <formula>"Yes"</formula>
    </cfRule>
    <cfRule type="cellIs" dxfId="54" priority="3" operator="equal" stopIfTrue="1">
      <formula>"No"</formula>
    </cfRule>
  </conditionalFormatting>
  <conditionalFormatting sqref="W4:X51">
    <cfRule type="notContainsText" dxfId="55" priority="1" stopIfTrue="1" text="x">
      <formula>ISERROR(FIND(UPPER("x"),UPPER(W4)))</formula>
      <formula>"x"</formula>
    </cfRule>
    <cfRule type="containsText" dxfId="56"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AJ93"/>
  <sheetViews>
    <sheetView workbookViewId="0" showGridLines="0" defaultGridColor="1"/>
  </sheetViews>
  <sheetFormatPr defaultColWidth="7.16667" defaultRowHeight="13.2" customHeight="1" outlineLevelRow="0" outlineLevelCol="0"/>
  <cols>
    <col min="1" max="1" width="11.5" style="124" customWidth="1"/>
    <col min="2" max="2" width="6.35156" style="124" customWidth="1"/>
    <col min="3" max="3" width="16.6719" style="124" customWidth="1"/>
    <col min="4" max="4" width="8" style="124" customWidth="1"/>
    <col min="5" max="5" width="12" style="124" customWidth="1"/>
    <col min="6" max="6" width="7.17188" style="124" customWidth="1"/>
    <col min="7" max="7" width="5.5" style="124" customWidth="1"/>
    <col min="8" max="8" width="7.17188" style="124" customWidth="1"/>
    <col min="9" max="10" width="12" style="124" customWidth="1"/>
    <col min="11" max="13" width="6.35156" style="124" customWidth="1"/>
    <col min="14" max="14" width="12.1719" style="124" customWidth="1"/>
    <col min="15" max="16" width="12.8516" style="124" customWidth="1"/>
    <col min="17" max="17" width="13.5" style="124" customWidth="1"/>
    <col min="18" max="18" width="12.5" style="124" customWidth="1"/>
    <col min="19" max="19" width="11.6719" style="124" customWidth="1"/>
    <col min="20" max="20" width="12.6719" style="124" customWidth="1"/>
    <col min="21" max="21" width="12.5" style="124" customWidth="1"/>
    <col min="22" max="22" width="1.85156" style="124" customWidth="1"/>
    <col min="23" max="23" width="12.8516" style="124" customWidth="1"/>
    <col min="24" max="24" width="12.5" style="124" customWidth="1"/>
    <col min="25" max="25" width="3" style="124" customWidth="1"/>
    <col min="26" max="32" width="7.17188" style="124" customWidth="1"/>
    <col min="33" max="33" width="35.6719" style="124" customWidth="1"/>
    <col min="34" max="34" width="39.5" style="124" customWidth="1"/>
    <col min="35" max="35" width="42" style="124" customWidth="1"/>
    <col min="36" max="36" width="37.8516" style="124" customWidth="1"/>
    <col min="37" max="256" width="7.17188" style="124"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1420</v>
      </c>
      <c r="B4" t="s" s="50">
        <f>VLOOKUP(A4,'Membership-Insurance Progress R'!B$8:C$719,2,FALSE)</f>
        <v>181</v>
      </c>
      <c r="C4" t="s" s="51">
        <f>VLOOKUP(A4,'Membership-Insurance Progress R'!B$8:D$601,3,FALSE)</f>
        <v>182</v>
      </c>
      <c r="D4" s="52">
        <f>VLOOKUP(A4,'Membership-Insurance Progress R'!B$8:U$601,4,FALSE)</f>
        <v>77</v>
      </c>
      <c r="E4" s="53">
        <f>VLOOKUP(A4,'Membership-Insurance Progress R'!B$8:U$601,5,FALSE)</f>
        <v>4</v>
      </c>
      <c r="F4" s="53">
        <f>VLOOKUP($A4,'Membership-Insurance Progress R'!$B$8:$U$601,9,FALSE)</f>
        <v>0</v>
      </c>
      <c r="G4" s="53">
        <f>VLOOKUP($A4,'Membership-Insurance Progress R'!$B$8:$U$601,10,FALSE)</f>
        <v>0</v>
      </c>
      <c r="H4" s="53">
        <f>VLOOKUP($A4,'Membership-Insurance Progress R'!$B$8:$U$601,11,FALSE)</f>
        <v>0</v>
      </c>
      <c r="I4" s="54">
        <f>IF(E4,$H4/$E4,0)</f>
        <v>0</v>
      </c>
      <c r="J4" s="55">
        <f>VLOOKUP(A4,'Membership-Insurance Progress R'!B$8:U$601,13,FALSE)</f>
        <v>3</v>
      </c>
      <c r="K4" s="55">
        <f>VLOOKUP($A4,'Membership-Insurance Progress R'!$B$8:$U$601,17,FALSE)</f>
        <v>0</v>
      </c>
      <c r="L4" s="55">
        <f>VLOOKUP($A4,'Membership-Insurance Progress R'!$B$8:$U$601,18,FALSE)</f>
        <v>0</v>
      </c>
      <c r="M4" s="55">
        <f>VLOOKUP($A4,'Membership-Insurance Progress R'!$B$8:$U$601,19,FALSE)</f>
        <v>0</v>
      </c>
      <c r="N4" s="54">
        <f>IF(J4,$M4/$J4,0)</f>
        <v>0</v>
      </c>
      <c r="O4" t="s" s="56">
        <f>IF(ISERROR(VLOOKUP(A4,'365'!A$1:A$900,1,FALSE)),"x",VLOOKUP(A4,'365'!A$1:A$900,"x",FALSE))</f>
        <v>36</v>
      </c>
      <c r="P4" s="57">
        <f>IF(ISERROR(VLOOKUP(A4,'1728'!A$1:A$900,1,FALSE)),"x",VLOOKUP(A4,'1728'!A$1:A$900,"x",FALSE))</f>
      </c>
      <c r="Q4" s="58">
        <f>IF(ISERROR(VLOOKUP(A4,'SP7'!A$1:A$897,1,FALSE)),"x",VLOOKUP(A4,'SP7'!A$1:A$897,"x",FALSE))</f>
      </c>
      <c r="R4" t="s" s="59">
        <v>37</v>
      </c>
      <c r="S4" t="s" s="59">
        <v>38</v>
      </c>
      <c r="T4" t="s" s="59">
        <v>37</v>
      </c>
      <c r="U4" t="s" s="59">
        <v>37</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49">
        <v>1710</v>
      </c>
      <c r="B5" t="s" s="50">
        <f>VLOOKUP(A5,'Membership-Insurance Progress R'!B$8:C$719,2,FALSE)</f>
        <v>181</v>
      </c>
      <c r="C5" t="s" s="51">
        <f>VLOOKUP(A5,'Membership-Insurance Progress R'!B$8:D$601,3,FALSE)</f>
        <v>183</v>
      </c>
      <c r="D5" s="52">
        <f>VLOOKUP(A5,'Membership-Insurance Progress R'!B$8:U$601,4,FALSE)</f>
        <v>164</v>
      </c>
      <c r="E5" s="53">
        <f>VLOOKUP(A5,'Membership-Insurance Progress R'!B$8:U$601,5,FALSE)</f>
        <v>11</v>
      </c>
      <c r="F5" s="53">
        <f>VLOOKUP($A5,'Membership-Insurance Progress R'!$B$8:$U$601,9,FALSE)</f>
        <v>0</v>
      </c>
      <c r="G5" s="53">
        <f>VLOOKUP($A5,'Membership-Insurance Progress R'!$B$8:$U$601,10,FALSE)</f>
        <v>1</v>
      </c>
      <c r="H5" s="53">
        <f>VLOOKUP($A5,'Membership-Insurance Progress R'!$B$8:$U$601,11,FALSE)</f>
        <v>-1</v>
      </c>
      <c r="I5" s="54">
        <f>IF(E5,$H5/$E5,0)</f>
        <v>-0.0909090909090909</v>
      </c>
      <c r="J5" s="55">
        <f>VLOOKUP(A5,'Membership-Insurance Progress R'!B$8:U$601,13,FALSE)</f>
        <v>4</v>
      </c>
      <c r="K5" s="55">
        <f>VLOOKUP($A5,'Membership-Insurance Progress R'!$B$8:$U$601,17,FALSE)</f>
        <v>0</v>
      </c>
      <c r="L5" s="55">
        <f>VLOOKUP($A5,'Membership-Insurance Progress R'!$B$8:$U$601,18,FALSE)</f>
        <v>2</v>
      </c>
      <c r="M5" s="55">
        <f>VLOOKUP($A5,'Membership-Insurance Progress R'!$B$8:$U$601,19,FALSE)</f>
        <v>-2</v>
      </c>
      <c r="N5" s="54">
        <f>IF(J5,$M5/$J5,0)</f>
        <v>-0.5</v>
      </c>
      <c r="O5" t="s" s="56">
        <f>IF(ISERROR(VLOOKUP(A5,'365'!A$1:A$900,1,FALSE)),"x",VLOOKUP(A5,'365'!A$1:A$900,"x",FALSE))</f>
        <v>36</v>
      </c>
      <c r="P5" s="57">
        <f>IF(ISERROR(VLOOKUP(A5,'1728'!A$1:A$900,1,FALSE)),"x",VLOOKUP(A5,'1728'!A$1:A$900,"x",FALSE))</f>
      </c>
      <c r="Q5" s="58">
        <f>IF(ISERROR(VLOOKUP(A5,'SP7'!A$1:A$897,1,FALSE)),"x",VLOOKUP(A5,'SP7'!A$1:A$897,"x",FALSE))</f>
      </c>
      <c r="R5" t="s" s="59">
        <v>39</v>
      </c>
      <c r="S5" t="s" s="59">
        <v>39</v>
      </c>
      <c r="T5" t="s" s="59">
        <v>38</v>
      </c>
      <c r="U5" t="s" s="59">
        <v>38</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4309</v>
      </c>
      <c r="B6" t="s" s="50">
        <f>VLOOKUP(A6,'Membership-Insurance Progress R'!B$8:C$719,2,FALSE)</f>
        <v>181</v>
      </c>
      <c r="C6" t="s" s="51">
        <f>VLOOKUP(A6,'Membership-Insurance Progress R'!B$8:D$601,3,FALSE)</f>
        <v>184</v>
      </c>
      <c r="D6" s="52">
        <f>VLOOKUP(A6,'Membership-Insurance Progress R'!B$8:U$601,4,FALSE)</f>
        <v>118</v>
      </c>
      <c r="E6" s="53">
        <f>VLOOKUP(A6,'Membership-Insurance Progress R'!B$8:U$601,5,FALSE)</f>
        <v>8</v>
      </c>
      <c r="F6" s="53">
        <f>VLOOKUP($A6,'Membership-Insurance Progress R'!$B$8:$U$601,9,FALSE)</f>
        <v>0</v>
      </c>
      <c r="G6" s="53">
        <f>VLOOKUP($A6,'Membership-Insurance Progress R'!$B$8:$U$601,10,FALSE)</f>
        <v>0</v>
      </c>
      <c r="H6" s="53">
        <f>VLOOKUP($A6,'Membership-Insurance Progress R'!$B$8:$U$601,11,FALSE)</f>
        <v>0</v>
      </c>
      <c r="I6" s="54">
        <f>IF(E6,$H6/$E6,0)</f>
        <v>0</v>
      </c>
      <c r="J6" s="55">
        <f>VLOOKUP(A6,'Membership-Insurance Progress R'!B$8:U$601,13,FALSE)</f>
        <v>3</v>
      </c>
      <c r="K6" s="55">
        <f>VLOOKUP($A6,'Membership-Insurance Progress R'!$B$8:$U$601,17,FALSE)</f>
        <v>0</v>
      </c>
      <c r="L6" s="55">
        <f>VLOOKUP($A6,'Membership-Insurance Progress R'!$B$8:$U$601,18,FALSE)</f>
        <v>0</v>
      </c>
      <c r="M6" s="55">
        <f>VLOOKUP($A6,'Membership-Insurance Progress R'!$B$8:$U$601,19,FALSE)</f>
        <v>0</v>
      </c>
      <c r="N6" s="54">
        <f>IF(J6,$M6/$J6,0)</f>
        <v>0</v>
      </c>
      <c r="O6" t="s" s="56">
        <f>IF(ISERROR(VLOOKUP(A6,'365'!A$1:A$900,1,FALSE)),"x",VLOOKUP(A6,'365'!A$1:A$900,"x",FALSE))</f>
        <v>36</v>
      </c>
      <c r="P6" s="57">
        <f>IF(ISERROR(VLOOKUP(A6,'1728'!A$1:A$900,1,FALSE)),"x",VLOOKUP(A6,'1728'!A$1:A$900,"x",FALSE))</f>
      </c>
      <c r="Q6" s="58">
        <f>IF(ISERROR(VLOOKUP(A6,'SP7'!A$1:A$897,1,FALSE)),"x",VLOOKUP(A6,'SP7'!A$1:A$897,"x",FALSE))</f>
      </c>
      <c r="R6" t="s" s="59">
        <v>37</v>
      </c>
      <c r="S6" t="s" s="59">
        <v>38</v>
      </c>
      <c r="T6" t="s" s="59">
        <v>39</v>
      </c>
      <c r="U6" t="s" s="59">
        <v>38</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6211</v>
      </c>
      <c r="B7" t="s" s="50">
        <f>VLOOKUP(A7,'Membership-Insurance Progress R'!B$8:C$719,2,FALSE)</f>
        <v>181</v>
      </c>
      <c r="C7" t="s" s="51">
        <f>VLOOKUP(A7,'Membership-Insurance Progress R'!B$8:D$601,3,FALSE)</f>
        <v>185</v>
      </c>
      <c r="D7" s="52">
        <f>VLOOKUP(A7,'Membership-Insurance Progress R'!B$8:U$601,4,FALSE)</f>
        <v>91</v>
      </c>
      <c r="E7" s="53">
        <f>VLOOKUP(A7,'Membership-Insurance Progress R'!B$8:U$601,5,FALSE)</f>
        <v>6</v>
      </c>
      <c r="F7" s="53">
        <f>VLOOKUP($A7,'Membership-Insurance Progress R'!$B$8:$U$601,9,FALSE)</f>
        <v>0</v>
      </c>
      <c r="G7" s="53">
        <f>VLOOKUP($A7,'Membership-Insurance Progress R'!$B$8:$U$601,10,FALSE)</f>
        <v>0</v>
      </c>
      <c r="H7" s="53">
        <f>VLOOKUP($A7,'Membership-Insurance Progress R'!$B$8:$U$601,11,FALSE)</f>
        <v>0</v>
      </c>
      <c r="I7" s="54">
        <f>IF(E7,$H7/$E7,0)</f>
        <v>0</v>
      </c>
      <c r="J7" s="55">
        <f>VLOOKUP(A7,'Membership-Insurance Progress R'!B$8:U$601,13,FALSE)</f>
        <v>3</v>
      </c>
      <c r="K7" s="55">
        <f>VLOOKUP($A7,'Membership-Insurance Progress R'!$B$8:$U$601,17,FALSE)</f>
        <v>0</v>
      </c>
      <c r="L7" s="55">
        <f>VLOOKUP($A7,'Membership-Insurance Progress R'!$B$8:$U$601,18,FALSE)</f>
        <v>0</v>
      </c>
      <c r="M7" s="55">
        <f>VLOOKUP($A7,'Membership-Insurance Progress R'!$B$8:$U$601,19,FALSE)</f>
        <v>0</v>
      </c>
      <c r="N7" s="54">
        <f>IF(J7,$M7/$J7,0)</f>
        <v>0</v>
      </c>
      <c r="O7" t="s" s="56">
        <f>IF(ISERROR(VLOOKUP(A7,'365'!A$1:A$900,1,FALSE)),"x",VLOOKUP(A7,'365'!A$1:A$900,"x",FALSE))</f>
        <v>36</v>
      </c>
      <c r="P7" s="57">
        <f>IF(ISERROR(VLOOKUP(A7,'1728'!A$1:A$900,1,FALSE)),"x",VLOOKUP(A7,'1728'!A$1:A$900,"x",FALSE))</f>
      </c>
      <c r="Q7" s="58">
        <f>IF(ISERROR(VLOOKUP(A7,'SP7'!A$1:A$897,1,FALSE)),"x",VLOOKUP(A7,'SP7'!A$1:A$897,"x",FALSE))</f>
      </c>
      <c r="R7" t="s" s="59">
        <v>39</v>
      </c>
      <c r="S7" t="s" s="59">
        <v>38</v>
      </c>
      <c r="T7" t="s" s="59">
        <v>39</v>
      </c>
      <c r="U7" t="s" s="59">
        <v>38</v>
      </c>
      <c r="V7" s="60"/>
      <c r="W7" t="s" s="56">
        <f>IF(ISERROR(VLOOKUP(A7,'185'!A$1:A$900,1,FALSE)),"x",VLOOKUP(A7,'185'!A$1:A$900,"x",FALSE))</f>
        <v>36</v>
      </c>
      <c r="X7" s="57">
        <f>IF(ISERROR(VLOOKUP(A7,'1295-1'!A$1:A$900,1,FALSE)),"x",VLOOKUP(A7,'1295-1'!A$1:A$900,"x",FALSE))</f>
      </c>
      <c r="Y7" s="48"/>
      <c r="Z7" s="33"/>
      <c r="AA7" s="33"/>
      <c r="AB7" s="33"/>
      <c r="AC7" s="33"/>
      <c r="AD7" s="33"/>
      <c r="AE7" s="33"/>
      <c r="AF7" s="33"/>
      <c r="AG7" s="33"/>
      <c r="AH7" s="33"/>
      <c r="AI7" s="33"/>
      <c r="AJ7" s="34"/>
    </row>
    <row r="8" ht="17.25" customHeight="1">
      <c r="A8" s="49">
        <v>6873</v>
      </c>
      <c r="B8" t="s" s="50">
        <f>VLOOKUP(A8,'Membership-Insurance Progress R'!B$8:C$719,2,FALSE)</f>
        <v>181</v>
      </c>
      <c r="C8" t="s" s="51">
        <f>VLOOKUP(A8,'Membership-Insurance Progress R'!B$8:D$601,3,FALSE)</f>
        <v>186</v>
      </c>
      <c r="D8" s="52">
        <f>VLOOKUP(A8,'Membership-Insurance Progress R'!B$8:U$601,4,FALSE)</f>
        <v>82</v>
      </c>
      <c r="E8" s="53">
        <f>VLOOKUP(A8,'Membership-Insurance Progress R'!B$8:U$601,5,FALSE)</f>
        <v>5</v>
      </c>
      <c r="F8" s="53">
        <f>VLOOKUP($A8,'Membership-Insurance Progress R'!$B$8:$U$601,9,FALSE)</f>
        <v>1</v>
      </c>
      <c r="G8" s="53">
        <f>VLOOKUP($A8,'Membership-Insurance Progress R'!$B$8:$U$601,10,FALSE)</f>
        <v>0</v>
      </c>
      <c r="H8" s="53">
        <f>VLOOKUP($A8,'Membership-Insurance Progress R'!$B$8:$U$601,11,FALSE)</f>
        <v>1</v>
      </c>
      <c r="I8" s="54">
        <f>IF(E8,$H8/$E8,0)</f>
        <v>0.2</v>
      </c>
      <c r="J8" s="55">
        <f>VLOOKUP(A8,'Membership-Insurance Progress R'!B$8:U$601,13,FALSE)</f>
        <v>3</v>
      </c>
      <c r="K8" s="55">
        <f>VLOOKUP($A8,'Membership-Insurance Progress R'!$B$8:$U$601,17,FALSE)</f>
        <v>0</v>
      </c>
      <c r="L8" s="55">
        <f>VLOOKUP($A8,'Membership-Insurance Progress R'!$B$8:$U$601,18,FALSE)</f>
        <v>0</v>
      </c>
      <c r="M8" s="55">
        <f>VLOOKUP($A8,'Membership-Insurance Progress R'!$B$8:$U$601,19,FALSE)</f>
        <v>0</v>
      </c>
      <c r="N8" s="54">
        <f>IF(J8,$M8/$J8,0)</f>
        <v>0</v>
      </c>
      <c r="O8" t="s" s="56">
        <f>IF(ISERROR(VLOOKUP(A8,'365'!A$1:A$900,1,FALSE)),"x",VLOOKUP(A8,'365'!A$1:A$900,"x",FALSE))</f>
        <v>36</v>
      </c>
      <c r="P8" s="57">
        <f>IF(ISERROR(VLOOKUP(A8,'1728'!A$1:A$900,1,FALSE)),"x",VLOOKUP(A8,'1728'!A$1:A$900,"x",FALSE))</f>
      </c>
      <c r="Q8" s="58">
        <f>IF(ISERROR(VLOOKUP(A8,'SP7'!A$1:A$897,1,FALSE)),"x",VLOOKUP(A8,'SP7'!A$1:A$897,"x",FALSE))</f>
      </c>
      <c r="R8" t="s" s="59">
        <v>39</v>
      </c>
      <c r="S8" t="s" s="59">
        <v>38</v>
      </c>
      <c r="T8" t="s" s="59">
        <v>38</v>
      </c>
      <c r="U8" t="s" s="59">
        <v>38</v>
      </c>
      <c r="V8" s="61"/>
      <c r="W8" t="s" s="56">
        <f>IF(ISERROR(VLOOKUP(A8,'185'!A$1:A$900,1,FALSE)),"x",VLOOKUP(A8,'185'!A$1:A$900,"x",FALSE))</f>
        <v>36</v>
      </c>
      <c r="X8" s="57">
        <f>IF(ISERROR(VLOOKUP(A8,'1295-1'!A$1:A$900,1,FALSE)),"x",VLOOKUP(A8,'1295-1'!A$1:A$900,"x",FALSE))</f>
      </c>
      <c r="Y8" s="48"/>
      <c r="Z8" s="33"/>
      <c r="AA8" s="33"/>
      <c r="AB8" s="33"/>
      <c r="AC8" s="33"/>
      <c r="AD8" s="33"/>
      <c r="AE8" s="33"/>
      <c r="AF8" s="33"/>
      <c r="AG8" s="33"/>
      <c r="AH8" s="33"/>
      <c r="AI8" s="33"/>
      <c r="AJ8" s="34"/>
    </row>
    <row r="9" ht="17.25" customHeight="1">
      <c r="A9" s="62">
        <v>7084</v>
      </c>
      <c r="B9" t="s" s="50">
        <f>VLOOKUP(A9,'Membership-Insurance Progress R'!B$8:C$719,2,FALSE)</f>
        <v>181</v>
      </c>
      <c r="C9" t="s" s="51">
        <f>VLOOKUP(A9,'Membership-Insurance Progress R'!B$8:D$601,3,FALSE)</f>
        <v>187</v>
      </c>
      <c r="D9" s="52">
        <f>VLOOKUP(A9,'Membership-Insurance Progress R'!B$8:U$601,4,FALSE)</f>
        <v>24</v>
      </c>
      <c r="E9" s="53">
        <f>VLOOKUP(A9,'Membership-Insurance Progress R'!B$8:U$601,5,FALSE)</f>
        <v>4</v>
      </c>
      <c r="F9" s="53">
        <f>VLOOKUP($A9,'Membership-Insurance Progress R'!$B$8:$U$601,9,FALSE)</f>
        <v>0</v>
      </c>
      <c r="G9" s="53">
        <f>VLOOKUP($A9,'Membership-Insurance Progress R'!$B$8:$U$601,10,FALSE)</f>
        <v>0</v>
      </c>
      <c r="H9" s="53">
        <f>VLOOKUP($A9,'Membership-Insurance Progress R'!$B$8:$U$601,11,FALSE)</f>
        <v>0</v>
      </c>
      <c r="I9" s="54">
        <f>IF(E9,$H9/$E9,0)</f>
        <v>0</v>
      </c>
      <c r="J9" s="55">
        <f>VLOOKUP(A9,'Membership-Insurance Progress R'!B$8:U$601,13,FALSE)</f>
        <v>3</v>
      </c>
      <c r="K9" s="55">
        <f>VLOOKUP($A9,'Membership-Insurance Progress R'!$B$8:$U$601,17,FALSE)</f>
        <v>0</v>
      </c>
      <c r="L9" s="55">
        <f>VLOOKUP($A9,'Membership-Insurance Progress R'!$B$8:$U$601,18,FALSE)</f>
        <v>0</v>
      </c>
      <c r="M9" s="55">
        <f>VLOOKUP($A9,'Membership-Insurance Progress R'!$B$8:$U$601,19,FALSE)</f>
        <v>0</v>
      </c>
      <c r="N9" s="54">
        <f>IF(J9,$M9/$J9,0)</f>
        <v>0</v>
      </c>
      <c r="O9" s="57">
        <f>IF(ISERROR(VLOOKUP(A9,'365'!A$1:A$900,1,FALSE)),"x",VLOOKUP(A9,'365'!A$1:A$900,"x",FALSE))</f>
      </c>
      <c r="P9" s="57">
        <f>IF(ISERROR(VLOOKUP(A9,'1728'!A$1:A$900,1,FALSE)),"x",VLOOKUP(A9,'1728'!A$1:A$900,"x",FALSE))</f>
      </c>
      <c r="Q9" s="58">
        <f>IF(ISERROR(VLOOKUP(A9,'SP7'!A$1:A$897,1,FALSE)),"x",VLOOKUP(A9,'SP7'!A$1:A$897,"x",FALSE))</f>
      </c>
      <c r="R9" t="s" s="59">
        <v>38</v>
      </c>
      <c r="S9" t="s" s="59">
        <v>38</v>
      </c>
      <c r="T9" t="s" s="59">
        <v>38</v>
      </c>
      <c r="U9" t="s" s="59">
        <v>38</v>
      </c>
      <c r="V9" s="61"/>
      <c r="W9" s="57">
        <f>IF(ISERROR(VLOOKUP(A9,'185'!A$1:A$900,1,FALSE)),"x",VLOOKUP(A9,'185'!A$1:A$900,"x",FALSE))</f>
      </c>
      <c r="X9" s="57">
        <f>IF(ISERROR(VLOOKUP(A9,'1295-1'!A$1:A$900,1,FALSE)),"x",VLOOKUP(A9,'1295-1'!A$1:A$900,"x",FALSE))</f>
      </c>
      <c r="Y9" s="48"/>
      <c r="Z9" s="33"/>
      <c r="AA9" s="33"/>
      <c r="AB9" s="33"/>
      <c r="AC9" s="33"/>
      <c r="AD9" s="33"/>
      <c r="AE9" s="33"/>
      <c r="AF9" s="33"/>
      <c r="AG9" s="33"/>
      <c r="AH9" s="33"/>
      <c r="AI9" s="33"/>
      <c r="AJ9" s="34"/>
    </row>
    <row r="10" ht="17.25" customHeight="1">
      <c r="A10" s="49">
        <v>1208</v>
      </c>
      <c r="B10" t="s" s="50">
        <f>VLOOKUP(A10,'Membership-Insurance Progress R'!B$8:C$719,2,FALSE)</f>
        <v>188</v>
      </c>
      <c r="C10" t="s" s="51">
        <f>VLOOKUP(A10,'Membership-Insurance Progress R'!B$8:D$601,3,FALSE)</f>
        <v>189</v>
      </c>
      <c r="D10" s="52">
        <f>VLOOKUP(A10,'Membership-Insurance Progress R'!B$8:U$601,4,FALSE)</f>
        <v>140</v>
      </c>
      <c r="E10" s="53">
        <f>VLOOKUP(A10,'Membership-Insurance Progress R'!B$8:U$601,5,FALSE)</f>
        <v>10</v>
      </c>
      <c r="F10" s="53">
        <f>VLOOKUP($A10,'Membership-Insurance Progress R'!$B$8:$U$601,9,FALSE)</f>
        <v>0</v>
      </c>
      <c r="G10" s="53">
        <f>VLOOKUP($A10,'Membership-Insurance Progress R'!$B$8:$U$601,10,FALSE)</f>
        <v>1</v>
      </c>
      <c r="H10" s="53">
        <f>VLOOKUP($A10,'Membership-Insurance Progress R'!$B$8:$U$601,11,FALSE)</f>
        <v>-1</v>
      </c>
      <c r="I10" s="54">
        <f>IF(E10,$H10/$E10,0)</f>
        <v>-0.1</v>
      </c>
      <c r="J10" s="55">
        <f>VLOOKUP(A10,'Membership-Insurance Progress R'!B$8:U$601,13,FALSE)</f>
        <v>4</v>
      </c>
      <c r="K10" s="55">
        <f>VLOOKUP($A10,'Membership-Insurance Progress R'!$B$8:$U$601,17,FALSE)</f>
        <v>0</v>
      </c>
      <c r="L10" s="55">
        <f>VLOOKUP($A10,'Membership-Insurance Progress R'!$B$8:$U$601,18,FALSE)</f>
        <v>0</v>
      </c>
      <c r="M10" s="55">
        <f>VLOOKUP($A10,'Membership-Insurance Progress R'!$B$8:$U$601,19,FALSE)</f>
        <v>0</v>
      </c>
      <c r="N10" s="54">
        <f>IF(J10,$M10/$J10,0)</f>
        <v>0</v>
      </c>
      <c r="O10" t="s" s="56">
        <f>IF(ISERROR(VLOOKUP(A10,'365'!A$1:A$900,1,FALSE)),"x",VLOOKUP(A10,'365'!A$1:A$900,"x",FALSE))</f>
        <v>36</v>
      </c>
      <c r="P10" s="57">
        <f>IF(ISERROR(VLOOKUP(A10,'1728'!A$1:A$900,1,FALSE)),"x",VLOOKUP(A10,'1728'!A$1:A$900,"x",FALSE))</f>
      </c>
      <c r="Q10" s="58">
        <f>IF(ISERROR(VLOOKUP(A10,'SP7'!A$1:A$897,1,FALSE)),"x",VLOOKUP(A10,'SP7'!A$1:A$897,"x",FALSE))</f>
      </c>
      <c r="R10" t="s" s="59">
        <v>39</v>
      </c>
      <c r="S10" t="s" s="59">
        <v>39</v>
      </c>
      <c r="T10" t="s" s="59">
        <v>39</v>
      </c>
      <c r="U10" t="s" s="59">
        <v>39</v>
      </c>
      <c r="V10" s="60"/>
      <c r="W10" t="s" s="56">
        <f>IF(ISERROR(VLOOKUP(A10,'185'!A$1:A$900,1,FALSE)),"x",VLOOKUP(A10,'185'!A$1:A$900,"x",FALSE))</f>
        <v>36</v>
      </c>
      <c r="X10" t="s" s="56">
        <f>IF(ISERROR(VLOOKUP(A10,'1295-1'!A$1:A$900,1,FALSE)),"x",VLOOKUP(A10,'1295-1'!A$1:A$900,"x",FALSE))</f>
        <v>36</v>
      </c>
      <c r="Y10" s="48"/>
      <c r="Z10" s="33"/>
      <c r="AA10" s="33"/>
      <c r="AB10" s="33"/>
      <c r="AC10" s="33"/>
      <c r="AD10" s="33"/>
      <c r="AE10" s="33"/>
      <c r="AF10" s="33"/>
      <c r="AG10" s="33"/>
      <c r="AH10" s="33"/>
      <c r="AI10" s="33"/>
      <c r="AJ10" s="34"/>
    </row>
    <row r="11" ht="17.25" customHeight="1">
      <c r="A11" s="49">
        <v>4676</v>
      </c>
      <c r="B11" t="s" s="50">
        <f>VLOOKUP(A11,'Membership-Insurance Progress R'!B$8:C$719,2,FALSE)</f>
        <v>188</v>
      </c>
      <c r="C11" t="s" s="51">
        <f>VLOOKUP(A11,'Membership-Insurance Progress R'!B$8:D$601,3,FALSE)</f>
        <v>190</v>
      </c>
      <c r="D11" s="52">
        <f>VLOOKUP(A11,'Membership-Insurance Progress R'!B$8:U$601,4,FALSE)</f>
        <v>83</v>
      </c>
      <c r="E11" s="53">
        <f>VLOOKUP(A11,'Membership-Insurance Progress R'!B$8:U$601,5,FALSE)</f>
        <v>6</v>
      </c>
      <c r="F11" s="53">
        <f>VLOOKUP($A11,'Membership-Insurance Progress R'!$B$8:$U$601,9,FALSE)</f>
        <v>2</v>
      </c>
      <c r="G11" s="53">
        <f>VLOOKUP($A11,'Membership-Insurance Progress R'!$B$8:$U$601,10,FALSE)</f>
        <v>0</v>
      </c>
      <c r="H11" s="53">
        <f>VLOOKUP($A11,'Membership-Insurance Progress R'!$B$8:$U$601,11,FALSE)</f>
        <v>2</v>
      </c>
      <c r="I11" s="54">
        <f>IF(E11,$H11/$E11,0)</f>
        <v>0.333333333333333</v>
      </c>
      <c r="J11" s="55">
        <f>VLOOKUP(A11,'Membership-Insurance Progress R'!B$8:U$601,13,FALSE)</f>
        <v>3</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39</v>
      </c>
      <c r="S11" t="s" s="59">
        <v>38</v>
      </c>
      <c r="T11" t="s" s="59">
        <v>38</v>
      </c>
      <c r="U11" t="s" s="59">
        <v>38</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62">
        <v>5111</v>
      </c>
      <c r="B12" t="s" s="50">
        <f>VLOOKUP(A12,'Membership-Insurance Progress R'!B$8:C$719,2,FALSE)</f>
        <v>188</v>
      </c>
      <c r="C12" t="s" s="51">
        <f>VLOOKUP(A12,'Membership-Insurance Progress R'!B$8:D$601,3,FALSE)</f>
        <v>189</v>
      </c>
      <c r="D12" s="52">
        <f>VLOOKUP(A12,'Membership-Insurance Progress R'!B$8:U$601,4,FALSE)</f>
        <v>137</v>
      </c>
      <c r="E12" s="53">
        <f>VLOOKUP(A12,'Membership-Insurance Progress R'!B$8:U$601,5,FALSE)</f>
        <v>9</v>
      </c>
      <c r="F12" s="53">
        <f>VLOOKUP($A12,'Membership-Insurance Progress R'!$B$8:$U$601,9,FALSE)</f>
        <v>0</v>
      </c>
      <c r="G12" s="53">
        <f>VLOOKUP($A12,'Membership-Insurance Progress R'!$B$8:$U$601,10,FALSE)</f>
        <v>0</v>
      </c>
      <c r="H12" s="53">
        <f>VLOOKUP($A12,'Membership-Insurance Progress R'!$B$8:$U$601,11,FALSE)</f>
        <v>0</v>
      </c>
      <c r="I12" s="54">
        <f>IF(E12,$H12/$E12,0)</f>
        <v>0</v>
      </c>
      <c r="J12" s="55">
        <f>VLOOKUP(A12,'Membership-Insurance Progress R'!B$8:U$601,13,FALSE)</f>
        <v>3</v>
      </c>
      <c r="K12" s="55">
        <f>VLOOKUP($A12,'Membership-Insurance Progress R'!$B$8:$U$601,17,FALSE)</f>
        <v>0</v>
      </c>
      <c r="L12" s="55">
        <f>VLOOKUP($A12,'Membership-Insurance Progress R'!$B$8:$U$601,18,FALSE)</f>
        <v>1</v>
      </c>
      <c r="M12" s="55">
        <f>VLOOKUP($A12,'Membership-Insurance Progress R'!$B$8:$U$601,19,FALSE)</f>
        <v>-1</v>
      </c>
      <c r="N12" s="54">
        <f>IF(J12,$M12/$J12,0)</f>
        <v>-0.333333333333333</v>
      </c>
      <c r="O12" s="57">
        <f>IF(ISERROR(VLOOKUP(A12,'365'!A$1:A$900,1,FALSE)),"x",VLOOKUP(A12,'365'!A$1:A$900,"x",FALSE))</f>
      </c>
      <c r="P12" s="57">
        <f>IF(ISERROR(VLOOKUP(A12,'1728'!A$1:A$900,1,FALSE)),"x",VLOOKUP(A12,'1728'!A$1:A$900,"x",FALSE))</f>
      </c>
      <c r="Q12" s="58">
        <f>IF(ISERROR(VLOOKUP(A12,'SP7'!A$1:A$897,1,FALSE)),"x",VLOOKUP(A12,'SP7'!A$1:A$897,"x",FALSE))</f>
      </c>
      <c r="R12" t="s" s="59">
        <v>38</v>
      </c>
      <c r="S12" t="s" s="59">
        <v>38</v>
      </c>
      <c r="T12" t="s" s="59">
        <v>38</v>
      </c>
      <c r="U12" t="s" s="59">
        <v>38</v>
      </c>
      <c r="V12" s="60"/>
      <c r="W12" s="57">
        <f>IF(ISERROR(VLOOKUP(A12,'185'!A$1:A$900,1,FALSE)),"x",VLOOKUP(A12,'185'!A$1:A$900,"x",FALSE))</f>
      </c>
      <c r="X12" s="57">
        <f>IF(ISERROR(VLOOKUP(A12,'1295-1'!A$1:A$900,1,FALSE)),"x",VLOOKUP(A12,'1295-1'!A$1:A$900,"x",FALSE))</f>
      </c>
      <c r="Y12" s="48"/>
      <c r="Z12" s="33"/>
      <c r="AA12" s="33"/>
      <c r="AB12" s="33"/>
      <c r="AC12" s="33"/>
      <c r="AD12" s="33"/>
      <c r="AE12" s="33"/>
      <c r="AF12" s="33"/>
      <c r="AG12" s="33"/>
      <c r="AH12" s="33"/>
      <c r="AI12" s="33"/>
      <c r="AJ12" s="34"/>
    </row>
    <row r="13" ht="17.25" customHeight="1">
      <c r="A13" s="49">
        <v>7050</v>
      </c>
      <c r="B13" t="s" s="50">
        <f>VLOOKUP(A13,'Membership-Insurance Progress R'!B$8:C$719,2,FALSE)</f>
        <v>188</v>
      </c>
      <c r="C13" t="s" s="51">
        <f>VLOOKUP(A13,'Membership-Insurance Progress R'!B$8:D$601,3,FALSE)</f>
        <v>189</v>
      </c>
      <c r="D13" s="52">
        <f>VLOOKUP(A13,'Membership-Insurance Progress R'!B$8:U$601,4,FALSE)</f>
        <v>94</v>
      </c>
      <c r="E13" s="53">
        <f>VLOOKUP(A13,'Membership-Insurance Progress R'!B$8:U$601,5,FALSE)</f>
        <v>6</v>
      </c>
      <c r="F13" s="53">
        <f>VLOOKUP($A13,'Membership-Insurance Progress R'!$B$8:$U$601,9,FALSE)</f>
        <v>0</v>
      </c>
      <c r="G13" s="53">
        <f>VLOOKUP($A13,'Membership-Insurance Progress R'!$B$8:$U$601,10,FALSE)</f>
        <v>0</v>
      </c>
      <c r="H13" s="53">
        <f>VLOOKUP($A13,'Membership-Insurance Progress R'!$B$8:$U$601,11,FALSE)</f>
        <v>0</v>
      </c>
      <c r="I13" s="54">
        <f>IF(E13,$H13/$E13,0)</f>
        <v>0</v>
      </c>
      <c r="J13" s="55">
        <f>VLOOKUP(A13,'Membership-Insurance Progress R'!B$8:U$601,13,FALSE)</f>
        <v>3</v>
      </c>
      <c r="K13" s="55">
        <f>VLOOKUP($A13,'Membership-Insurance Progress R'!$B$8:$U$601,17,FALSE)</f>
        <v>0</v>
      </c>
      <c r="L13" s="55">
        <f>VLOOKUP($A13,'Membership-Insurance Progress R'!$B$8:$U$601,18,FALSE)</f>
        <v>1</v>
      </c>
      <c r="M13" s="55">
        <f>VLOOKUP($A13,'Membership-Insurance Progress R'!$B$8:$U$601,19,FALSE)</f>
        <v>-1</v>
      </c>
      <c r="N13" s="54">
        <f>IF(J13,$M13/$J13,0)</f>
        <v>-0.333333333333333</v>
      </c>
      <c r="O13" t="s" s="56">
        <f>IF(ISERROR(VLOOKUP(A13,'365'!A$1:A$900,1,FALSE)),"x",VLOOKUP(A13,'365'!A$1:A$900,"x",FALSE))</f>
        <v>36</v>
      </c>
      <c r="P13" s="57">
        <f>IF(ISERROR(VLOOKUP(A13,'1728'!A$1:A$900,1,FALSE)),"x",VLOOKUP(A13,'1728'!A$1:A$900,"x",FALSE))</f>
      </c>
      <c r="Q13" s="58">
        <f>IF(ISERROR(VLOOKUP(A13,'SP7'!A$1:A$897,1,FALSE)),"x",VLOOKUP(A13,'SP7'!A$1:A$897,"x",FALSE))</f>
      </c>
      <c r="R13" t="s" s="59">
        <v>39</v>
      </c>
      <c r="S13" t="s" s="59">
        <v>39</v>
      </c>
      <c r="T13" t="s" s="59">
        <v>38</v>
      </c>
      <c r="U13" t="s" s="59">
        <v>39</v>
      </c>
      <c r="V13" s="60"/>
      <c r="W13" t="s" s="56">
        <f>IF(ISERROR(VLOOKUP(A13,'185'!A$1:A$900,1,FALSE)),"x",VLOOKUP(A13,'185'!A$1:A$900,"x",FALSE))</f>
        <v>36</v>
      </c>
      <c r="X13" t="s" s="56">
        <f>IF(ISERROR(VLOOKUP(A13,'1295-1'!A$1:A$900,1,FALSE)),"x",VLOOKUP(A13,'1295-1'!A$1:A$900,"x",FALSE))</f>
        <v>36</v>
      </c>
      <c r="Y13" s="48"/>
      <c r="Z13" s="33"/>
      <c r="AA13" s="33"/>
      <c r="AB13" s="33"/>
      <c r="AC13" s="33"/>
      <c r="AD13" s="33"/>
      <c r="AE13" s="33"/>
      <c r="AF13" s="33"/>
      <c r="AG13" s="33"/>
      <c r="AH13" s="33"/>
      <c r="AI13" s="33"/>
      <c r="AJ13" s="34"/>
    </row>
    <row r="14" ht="17.25" customHeight="1">
      <c r="A14" s="49">
        <v>12997</v>
      </c>
      <c r="B14" t="s" s="50">
        <f>VLOOKUP(A14,'Membership-Insurance Progress R'!B$8:C$719,2,FALSE)</f>
        <v>188</v>
      </c>
      <c r="C14" t="s" s="51">
        <f>VLOOKUP(A14,'Membership-Insurance Progress R'!B$8:D$601,3,FALSE)</f>
        <v>189</v>
      </c>
      <c r="D14" s="52">
        <f>VLOOKUP(A14,'Membership-Insurance Progress R'!B$8:U$601,4,FALSE)</f>
        <v>126</v>
      </c>
      <c r="E14" s="53">
        <f>VLOOKUP(A14,'Membership-Insurance Progress R'!B$8:U$601,5,FALSE)</f>
        <v>9</v>
      </c>
      <c r="F14" s="53">
        <f>VLOOKUP($A14,'Membership-Insurance Progress R'!$B$8:$U$601,9,FALSE)</f>
        <v>0</v>
      </c>
      <c r="G14" s="53">
        <f>VLOOKUP($A14,'Membership-Insurance Progress R'!$B$8:$U$601,10,FALSE)</f>
        <v>1</v>
      </c>
      <c r="H14" s="53">
        <f>VLOOKUP($A14,'Membership-Insurance Progress R'!$B$8:$U$601,11,FALSE)</f>
        <v>-1</v>
      </c>
      <c r="I14" s="54">
        <f>IF(E14,$H14/$E14,0)</f>
        <v>-0.111111111111111</v>
      </c>
      <c r="J14" s="55">
        <f>VLOOKUP(A14,'Membership-Insurance Progress R'!B$8:U$601,13,FALSE)</f>
        <v>3</v>
      </c>
      <c r="K14" s="55">
        <f>VLOOKUP($A14,'Membership-Insurance Progress R'!$B$8:$U$601,17,FALSE)</f>
        <v>0</v>
      </c>
      <c r="L14" s="55">
        <f>VLOOKUP($A14,'Membership-Insurance Progress R'!$B$8:$U$601,18,FALSE)</f>
        <v>1</v>
      </c>
      <c r="M14" s="55">
        <f>VLOOKUP($A14,'Membership-Insurance Progress R'!$B$8:$U$601,19,FALSE)</f>
        <v>-1</v>
      </c>
      <c r="N14" s="54">
        <f>IF(J14,$M14/$J14,0)</f>
        <v>-0.333333333333333</v>
      </c>
      <c r="O14" t="s" s="56">
        <f>IF(ISERROR(VLOOKUP(A14,'365'!A$1:A$900,1,FALSE)),"x",VLOOKUP(A14,'365'!A$1:A$900,"x",FALSE))</f>
        <v>36</v>
      </c>
      <c r="P14" s="57">
        <f>IF(ISERROR(VLOOKUP(A14,'1728'!A$1:A$900,1,FALSE)),"x",VLOOKUP(A14,'1728'!A$1:A$900,"x",FALSE))</f>
      </c>
      <c r="Q14" s="58">
        <f>IF(ISERROR(VLOOKUP(A14,'SP7'!A$1:A$897,1,FALSE)),"x",VLOOKUP(A14,'SP7'!A$1:A$897,"x",FALSE))</f>
      </c>
      <c r="R14" t="s" s="59">
        <v>39</v>
      </c>
      <c r="S14" t="s" s="59">
        <v>39</v>
      </c>
      <c r="T14" t="s" s="59">
        <v>38</v>
      </c>
      <c r="U14" t="s" s="59">
        <v>38</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1425</v>
      </c>
      <c r="B15" t="s" s="50">
        <f>VLOOKUP(A15,'Membership-Insurance Progress R'!B$8:C$719,2,FALSE)</f>
        <v>191</v>
      </c>
      <c r="C15" t="s" s="51">
        <f>VLOOKUP(A15,'Membership-Insurance Progress R'!B$8:D$601,3,FALSE)</f>
        <v>192</v>
      </c>
      <c r="D15" s="52">
        <f>VLOOKUP(A15,'Membership-Insurance Progress R'!B$8:U$601,4,FALSE)</f>
        <v>102</v>
      </c>
      <c r="E15" s="53">
        <f>VLOOKUP(A15,'Membership-Insurance Progress R'!B$8:U$601,5,FALSE)</f>
        <v>6</v>
      </c>
      <c r="F15" s="53">
        <f>VLOOKUP($A15,'Membership-Insurance Progress R'!$B$8:$U$601,9,FALSE)</f>
        <v>0</v>
      </c>
      <c r="G15" s="53">
        <f>VLOOKUP($A15,'Membership-Insurance Progress R'!$B$8:$U$601,10,FALSE)</f>
        <v>0</v>
      </c>
      <c r="H15" s="53">
        <f>VLOOKUP($A15,'Membership-Insurance Progress R'!$B$8:$U$601,11,FALSE)</f>
        <v>0</v>
      </c>
      <c r="I15" s="54">
        <f>IF(E15,$H15/$E15,0)</f>
        <v>0</v>
      </c>
      <c r="J15" s="55">
        <f>VLOOKUP(A15,'Membership-Insurance Progress R'!B$8:U$601,13,FALSE)</f>
        <v>3</v>
      </c>
      <c r="K15" s="55">
        <f>VLOOKUP($A15,'Membership-Insurance Progress R'!$B$8:$U$601,17,FALSE)</f>
        <v>0</v>
      </c>
      <c r="L15" s="55">
        <f>VLOOKUP($A15,'Membership-Insurance Progress R'!$B$8:$U$601,18,FALSE)</f>
        <v>0</v>
      </c>
      <c r="M15" s="55">
        <f>VLOOKUP($A15,'Membership-Insurance Progress R'!$B$8:$U$601,19,FALSE)</f>
        <v>0</v>
      </c>
      <c r="N15" s="54">
        <f>IF(J15,$M15/$J15,0)</f>
        <v>0</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38</v>
      </c>
      <c r="U15" t="s" s="59">
        <v>39</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49">
        <v>3425</v>
      </c>
      <c r="B16" t="s" s="50">
        <f>VLOOKUP(A16,'Membership-Insurance Progress R'!B$8:C$719,2,FALSE)</f>
        <v>191</v>
      </c>
      <c r="C16" t="s" s="51">
        <f>VLOOKUP(A16,'Membership-Insurance Progress R'!B$8:D$601,3,FALSE)</f>
        <v>189</v>
      </c>
      <c r="D16" s="52">
        <f>VLOOKUP(A16,'Membership-Insurance Progress R'!B$8:U$601,4,FALSE)</f>
        <v>113</v>
      </c>
      <c r="E16" s="53">
        <f>VLOOKUP(A16,'Membership-Insurance Progress R'!B$8:U$601,5,FALSE)</f>
        <v>7</v>
      </c>
      <c r="F16" s="53">
        <f>VLOOKUP($A16,'Membership-Insurance Progress R'!$B$8:$U$601,9,FALSE)</f>
        <v>0</v>
      </c>
      <c r="G16" s="53">
        <f>VLOOKUP($A16,'Membership-Insurance Progress R'!$B$8:$U$601,10,FALSE)</f>
        <v>0</v>
      </c>
      <c r="H16" s="53">
        <f>VLOOKUP($A16,'Membership-Insurance Progress R'!$B$8:$U$601,11,FALSE)</f>
        <v>0</v>
      </c>
      <c r="I16" s="54">
        <f>IF(E16,$H16/$E16,0)</f>
        <v>0</v>
      </c>
      <c r="J16" s="55">
        <f>VLOOKUP(A16,'Membership-Insurance Progress R'!B$8:U$601,13,FALSE)</f>
        <v>3</v>
      </c>
      <c r="K16" s="55">
        <f>VLOOKUP($A16,'Membership-Insurance Progress R'!$B$8:$U$601,17,FALSE)</f>
        <v>0</v>
      </c>
      <c r="L16" s="55">
        <f>VLOOKUP($A16,'Membership-Insurance Progress R'!$B$8:$U$601,18,FALSE)</f>
        <v>0</v>
      </c>
      <c r="M16" s="55">
        <f>VLOOKUP($A16,'Membership-Insurance Progress R'!$B$8:$U$601,19,FALSE)</f>
        <v>0</v>
      </c>
      <c r="N16" s="54">
        <f>IF(J16,$M16/$J16,0)</f>
        <v>0</v>
      </c>
      <c r="O16" t="s" s="56">
        <f>IF(ISERROR(VLOOKUP(A16,'365'!A$1:A$900,1,FALSE)),"x",VLOOKUP(A16,'365'!A$1:A$900,"x",FALSE))</f>
        <v>36</v>
      </c>
      <c r="P16" s="57">
        <f>IF(ISERROR(VLOOKUP(A16,'1728'!A$1:A$900,1,FALSE)),"x",VLOOKUP(A16,'1728'!A$1:A$900,"x",FALSE))</f>
      </c>
      <c r="Q16" s="58">
        <f>IF(ISERROR(VLOOKUP(A16,'SP7'!A$1:A$897,1,FALSE)),"x",VLOOKUP(A16,'SP7'!A$1:A$897,"x",FALSE))</f>
      </c>
      <c r="R16" t="s" s="59">
        <v>39</v>
      </c>
      <c r="S16" t="s" s="59">
        <v>38</v>
      </c>
      <c r="T16" t="s" s="59">
        <v>38</v>
      </c>
      <c r="U16" t="s" s="59">
        <v>38</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10902</v>
      </c>
      <c r="B17" t="s" s="50">
        <f>VLOOKUP(A17,'Membership-Insurance Progress R'!B$8:C$719,2,FALSE)</f>
        <v>191</v>
      </c>
      <c r="C17" t="s" s="51">
        <f>VLOOKUP(A17,'Membership-Insurance Progress R'!B$8:D$601,3,FALSE)</f>
        <v>193</v>
      </c>
      <c r="D17" s="52">
        <f>VLOOKUP(A17,'Membership-Insurance Progress R'!B$8:U$601,4,FALSE)</f>
        <v>29</v>
      </c>
      <c r="E17" s="53">
        <f>VLOOKUP(A17,'Membership-Insurance Progress R'!B$8:U$601,5,FALSE)</f>
        <v>4</v>
      </c>
      <c r="F17" s="53">
        <f>VLOOKUP($A17,'Membership-Insurance Progress R'!$B$8:$U$601,9,FALSE)</f>
        <v>1</v>
      </c>
      <c r="G17" s="53">
        <f>VLOOKUP($A17,'Membership-Insurance Progress R'!$B$8:$U$601,10,FALSE)</f>
        <v>0</v>
      </c>
      <c r="H17" s="53">
        <f>VLOOKUP($A17,'Membership-Insurance Progress R'!$B$8:$U$601,11,FALSE)</f>
        <v>1</v>
      </c>
      <c r="I17" s="54">
        <f>IF(E17,$H17/$E17,0)</f>
        <v>0.25</v>
      </c>
      <c r="J17" s="55">
        <f>VLOOKUP(A17,'Membership-Insurance Progress R'!B$8:U$601,13,FALSE)</f>
        <v>3</v>
      </c>
      <c r="K17" s="55">
        <f>VLOOKUP($A17,'Membership-Insurance Progress R'!$B$8:$U$601,17,FALSE)</f>
        <v>1</v>
      </c>
      <c r="L17" s="55">
        <f>VLOOKUP($A17,'Membership-Insurance Progress R'!$B$8:$U$601,18,FALSE)</f>
        <v>0</v>
      </c>
      <c r="M17" s="55">
        <f>VLOOKUP($A17,'Membership-Insurance Progress R'!$B$8:$U$601,19,FALSE)</f>
        <v>1</v>
      </c>
      <c r="N17" s="54">
        <f>IF(J17,$M17/$J17,0)</f>
        <v>0.333333333333333</v>
      </c>
      <c r="O17" t="s" s="56">
        <f>IF(ISERROR(VLOOKUP(A17,'365'!A$1:A$900,1,FALSE)),"x",VLOOKUP(A17,'365'!A$1:A$900,"x",FALSE))</f>
        <v>36</v>
      </c>
      <c r="P17" s="57">
        <f>IF(ISERROR(VLOOKUP(A17,'1728'!A$1:A$900,1,FALSE)),"x",VLOOKUP(A17,'1728'!A$1:A$900,"x",FALSE))</f>
      </c>
      <c r="Q17" s="58">
        <f>IF(ISERROR(VLOOKUP(A17,'SP7'!A$1:A$897,1,FALSE)),"x",VLOOKUP(A17,'SP7'!A$1:A$897,"x",FALSE))</f>
      </c>
      <c r="R17" t="s" s="59">
        <v>37</v>
      </c>
      <c r="S17" t="s" s="59">
        <v>38</v>
      </c>
      <c r="T17" t="s" s="59">
        <v>38</v>
      </c>
      <c r="U17" t="s" s="59">
        <v>38</v>
      </c>
      <c r="V17" s="60"/>
      <c r="W17" t="s" s="56">
        <f>IF(ISERROR(VLOOKUP(A17,'185'!A$1:A$900,1,FALSE)),"x",VLOOKUP(A17,'185'!A$1:A$900,"x",FALSE))</f>
        <v>36</v>
      </c>
      <c r="X17" t="s" s="56">
        <f>IF(ISERROR(VLOOKUP(A17,'1295-1'!A$1:A$900,1,FALSE)),"x",VLOOKUP(A17,'1295-1'!A$1:A$900,"x",FALSE))</f>
        <v>36</v>
      </c>
      <c r="Y17" s="48"/>
      <c r="Z17" s="33"/>
      <c r="AA17" s="33"/>
      <c r="AB17" s="33"/>
      <c r="AC17" s="33"/>
      <c r="AD17" s="33"/>
      <c r="AE17" s="33"/>
      <c r="AF17" s="33"/>
      <c r="AG17" s="33"/>
      <c r="AH17" s="33"/>
      <c r="AI17" s="33"/>
      <c r="AJ17" s="34"/>
    </row>
    <row r="18" ht="17.25" customHeight="1">
      <c r="A18" s="62">
        <v>11096</v>
      </c>
      <c r="B18" t="s" s="50">
        <f>VLOOKUP(A18,'Membership-Insurance Progress R'!B$8:C$719,2,FALSE)</f>
        <v>191</v>
      </c>
      <c r="C18" t="s" s="51">
        <f>VLOOKUP(A18,'Membership-Insurance Progress R'!B$8:D$601,3,FALSE)</f>
        <v>194</v>
      </c>
      <c r="D18" s="52">
        <f>VLOOKUP(A18,'Membership-Insurance Progress R'!B$8:U$601,4,FALSE)</f>
        <v>31</v>
      </c>
      <c r="E18" s="53">
        <f>VLOOKUP(A18,'Membership-Insurance Progress R'!B$8:U$601,5,FALSE)</f>
        <v>4</v>
      </c>
      <c r="F18" s="53">
        <f>VLOOKUP($A18,'Membership-Insurance Progress R'!$B$8:$U$601,9,FALSE)</f>
        <v>0</v>
      </c>
      <c r="G18" s="53">
        <f>VLOOKUP($A18,'Membership-Insurance Progress R'!$B$8:$U$601,10,FALSE)</f>
        <v>0</v>
      </c>
      <c r="H18" s="53">
        <f>VLOOKUP($A18,'Membership-Insurance Progress R'!$B$8:$U$601,11,FALSE)</f>
        <v>0</v>
      </c>
      <c r="I18" s="54">
        <f>IF(E18,$H18/$E18,0)</f>
        <v>0</v>
      </c>
      <c r="J18" s="55">
        <f>VLOOKUP(A18,'Membership-Insurance Progress R'!B$8:U$601,13,FALSE)</f>
        <v>3</v>
      </c>
      <c r="K18" s="55">
        <f>VLOOKUP($A18,'Membership-Insurance Progress R'!$B$8:$U$601,17,FALSE)</f>
        <v>0</v>
      </c>
      <c r="L18" s="55">
        <f>VLOOKUP($A18,'Membership-Insurance Progress R'!$B$8:$U$601,18,FALSE)</f>
        <v>0</v>
      </c>
      <c r="M18" s="55">
        <f>VLOOKUP($A18,'Membership-Insurance Progress R'!$B$8:$U$601,19,FALSE)</f>
        <v>0</v>
      </c>
      <c r="N18" s="54">
        <f>IF(J18,$M18/$J18,0)</f>
        <v>0</v>
      </c>
      <c r="O18" s="57">
        <f>IF(ISERROR(VLOOKUP(A18,'365'!A$1:A$900,1,FALSE)),"x",VLOOKUP(A18,'365'!A$1:A$900,"x",FALSE))</f>
      </c>
      <c r="P18" s="57">
        <f>IF(ISERROR(VLOOKUP(A18,'1728'!A$1:A$900,1,FALSE)),"x",VLOOKUP(A18,'1728'!A$1:A$900,"x",FALSE))</f>
      </c>
      <c r="Q18" s="58">
        <f>IF(ISERROR(VLOOKUP(A18,'SP7'!A$1:A$897,1,FALSE)),"x",VLOOKUP(A18,'SP7'!A$1:A$897,"x",FALSE))</f>
      </c>
      <c r="R18" t="s" s="59">
        <v>38</v>
      </c>
      <c r="S18" t="s" s="59">
        <v>38</v>
      </c>
      <c r="T18" t="s" s="59">
        <v>38</v>
      </c>
      <c r="U18" t="s" s="59">
        <v>38</v>
      </c>
      <c r="V18" s="60"/>
      <c r="W18" s="57">
        <f>IF(ISERROR(VLOOKUP(A18,'185'!A$1:A$900,1,FALSE)),"x",VLOOKUP(A18,'185'!A$1:A$900,"x",FALSE))</f>
      </c>
      <c r="X18" s="57">
        <f>IF(ISERROR(VLOOKUP(A18,'1295-1'!A$1:A$900,1,FALSE)),"x",VLOOKUP(A18,'1295-1'!A$1:A$900,"x",FALSE))</f>
      </c>
      <c r="Y18" s="48"/>
      <c r="Z18" s="33"/>
      <c r="AA18" s="33"/>
      <c r="AB18" s="33"/>
      <c r="AC18" s="33"/>
      <c r="AD18" s="33"/>
      <c r="AE18" s="33"/>
      <c r="AF18" s="33"/>
      <c r="AG18" s="33"/>
      <c r="AH18" s="33"/>
      <c r="AI18" s="33"/>
      <c r="AJ18" s="34"/>
    </row>
    <row r="19" ht="17.25" customHeight="1">
      <c r="A19" s="49">
        <v>11792</v>
      </c>
      <c r="B19" t="s" s="50">
        <f>VLOOKUP(A19,'Membership-Insurance Progress R'!B$8:C$719,2,FALSE)</f>
        <v>191</v>
      </c>
      <c r="C19" t="s" s="51">
        <f>VLOOKUP(A19,'Membership-Insurance Progress R'!B$8:D$601,3,FALSE)</f>
        <v>189</v>
      </c>
      <c r="D19" s="52">
        <f>VLOOKUP(A19,'Membership-Insurance Progress R'!B$8:U$601,4,FALSE)</f>
        <v>46</v>
      </c>
      <c r="E19" s="53">
        <f>VLOOKUP(A19,'Membership-Insurance Progress R'!B$8:U$601,5,FALSE)</f>
        <v>4</v>
      </c>
      <c r="F19" s="53">
        <f>VLOOKUP($A19,'Membership-Insurance Progress R'!$B$8:$U$601,9,FALSE)</f>
        <v>3</v>
      </c>
      <c r="G19" s="53">
        <f>VLOOKUP($A19,'Membership-Insurance Progress R'!$B$8:$U$601,10,FALSE)</f>
        <v>0</v>
      </c>
      <c r="H19" s="53">
        <f>VLOOKUP($A19,'Membership-Insurance Progress R'!$B$8:$U$601,11,FALSE)</f>
        <v>3</v>
      </c>
      <c r="I19" s="54">
        <f>IF(E19,$H19/$E19,0)</f>
        <v>0.75</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s="57">
        <f>IF(ISERROR(VLOOKUP(A19,'365'!A$1:A$900,1,FALSE)),"x",VLOOKUP(A19,'365'!A$1:A$900,"x",FALSE))</f>
      </c>
      <c r="P19" s="57">
        <f>IF(ISERROR(VLOOKUP(A19,'1728'!A$1:A$900,1,FALSE)),"x",VLOOKUP(A19,'1728'!A$1:A$900,"x",FALSE))</f>
      </c>
      <c r="Q19" s="58">
        <f>IF(ISERROR(VLOOKUP(A19,'SP7'!A$1:A$897,1,FALSE)),"x",VLOOKUP(A19,'SP7'!A$1:A$897,"x",FALSE))</f>
      </c>
      <c r="R19" t="s" s="59">
        <v>37</v>
      </c>
      <c r="S19" t="s" s="59">
        <v>38</v>
      </c>
      <c r="T19" t="s" s="59">
        <v>38</v>
      </c>
      <c r="U19" t="s" s="59">
        <v>38</v>
      </c>
      <c r="V19" s="60"/>
      <c r="W19" t="s" s="56">
        <f>IF(ISERROR(VLOOKUP(A19,'185'!A$1:A$900,1,FALSE)),"x",VLOOKUP(A19,'185'!A$1:A$900,"x",FALSE))</f>
        <v>36</v>
      </c>
      <c r="X19" s="57">
        <f>IF(ISERROR(VLOOKUP(A19,'1295-1'!A$1:A$900,1,FALSE)),"x",VLOOKUP(A19,'1295-1'!A$1:A$900,"x",FALSE))</f>
      </c>
      <c r="Y19" s="48"/>
      <c r="Z19" s="33"/>
      <c r="AA19" s="33"/>
      <c r="AB19" s="33"/>
      <c r="AC19" s="33"/>
      <c r="AD19" s="33"/>
      <c r="AE19" s="33"/>
      <c r="AF19" s="33"/>
      <c r="AG19" s="33"/>
      <c r="AH19" s="33"/>
      <c r="AI19" s="33"/>
      <c r="AJ19" s="34"/>
    </row>
    <row r="20" ht="17.25" customHeight="1">
      <c r="A20" s="49">
        <v>1276</v>
      </c>
      <c r="B20" t="s" s="50">
        <f>VLOOKUP(A20,'Membership-Insurance Progress R'!B$8:C$719,2,FALSE)</f>
        <v>195</v>
      </c>
      <c r="C20" t="s" s="51">
        <f>VLOOKUP(A20,'Membership-Insurance Progress R'!B$8:D$601,3,FALSE)</f>
        <v>196</v>
      </c>
      <c r="D20" s="52">
        <f>VLOOKUP(A20,'Membership-Insurance Progress R'!B$8:U$601,4,FALSE)</f>
        <v>125</v>
      </c>
      <c r="E20" s="53">
        <f>VLOOKUP(A20,'Membership-Insurance Progress R'!B$8:U$601,5,FALSE)</f>
        <v>8</v>
      </c>
      <c r="F20" s="53">
        <f>VLOOKUP($A20,'Membership-Insurance Progress R'!$B$8:$U$601,9,FALSE)</f>
        <v>2</v>
      </c>
      <c r="G20" s="53">
        <f>VLOOKUP($A20,'Membership-Insurance Progress R'!$B$8:$U$601,10,FALSE)</f>
        <v>0</v>
      </c>
      <c r="H20" s="53">
        <f>VLOOKUP($A20,'Membership-Insurance Progress R'!$B$8:$U$601,11,FALSE)</f>
        <v>2</v>
      </c>
      <c r="I20" s="54">
        <f>IF(E20,$H20/$E20,0)</f>
        <v>0.25</v>
      </c>
      <c r="J20" s="55">
        <f>VLOOKUP(A20,'Membership-Insurance Progress R'!B$8:U$601,13,FALSE)</f>
        <v>3</v>
      </c>
      <c r="K20" s="55">
        <f>VLOOKUP($A20,'Membership-Insurance Progress R'!$B$8:$U$601,17,FALSE)</f>
        <v>0</v>
      </c>
      <c r="L20" s="55">
        <f>VLOOKUP($A20,'Membership-Insurance Progress R'!$B$8:$U$601,18,FALSE)</f>
        <v>0</v>
      </c>
      <c r="M20" s="55">
        <f>VLOOKUP($A20,'Membership-Insurance Progress R'!$B$8:$U$601,19,FALSE)</f>
        <v>0</v>
      </c>
      <c r="N20" s="54">
        <f>IF(J20,$M20/$J20,0)</f>
        <v>0</v>
      </c>
      <c r="O20" s="57">
        <f>IF(ISERROR(VLOOKUP(A20,'365'!A$1:A$900,1,FALSE)),"x",VLOOKUP(A20,'365'!A$1:A$900,"x",FALSE))</f>
      </c>
      <c r="P20" s="57">
        <f>IF(ISERROR(VLOOKUP(A20,'1728'!A$1:A$900,1,FALSE)),"x",VLOOKUP(A20,'1728'!A$1:A$900,"x",FALSE))</f>
      </c>
      <c r="Q20" s="58">
        <f>IF(ISERROR(VLOOKUP(A20,'SP7'!A$1:A$897,1,FALSE)),"x",VLOOKUP(A20,'SP7'!A$1:A$897,"x",FALSE))</f>
      </c>
      <c r="R20" t="s" s="59">
        <v>37</v>
      </c>
      <c r="S20" t="s" s="59">
        <v>38</v>
      </c>
      <c r="T20" t="s" s="59">
        <v>38</v>
      </c>
      <c r="U20" t="s" s="59">
        <v>38</v>
      </c>
      <c r="V20" s="60"/>
      <c r="W20" t="s" s="56">
        <f>IF(ISERROR(VLOOKUP(A20,'185'!A$1:A$900,1,FALSE)),"x",VLOOKUP(A20,'185'!A$1:A$900,"x",FALSE))</f>
        <v>36</v>
      </c>
      <c r="X20" t="s" s="56">
        <f>IF(ISERROR(VLOOKUP(A20,'1295-1'!A$1:A$900,1,FALSE)),"x",VLOOKUP(A20,'1295-1'!A$1:A$900,"x",FALSE))</f>
        <v>36</v>
      </c>
      <c r="Y20" s="48"/>
      <c r="Z20" s="33"/>
      <c r="AA20" s="33"/>
      <c r="AB20" s="33"/>
      <c r="AC20" s="33"/>
      <c r="AD20" s="33"/>
      <c r="AE20" s="33"/>
      <c r="AF20" s="33"/>
      <c r="AG20" s="33"/>
      <c r="AH20" s="33"/>
      <c r="AI20" s="33"/>
      <c r="AJ20" s="34"/>
    </row>
    <row r="21" ht="17.25" customHeight="1">
      <c r="A21" s="49">
        <v>2398</v>
      </c>
      <c r="B21" t="s" s="50">
        <f>VLOOKUP(A21,'Membership-Insurance Progress R'!B$8:C$719,2,FALSE)</f>
        <v>195</v>
      </c>
      <c r="C21" t="s" s="51">
        <f>VLOOKUP(A21,'Membership-Insurance Progress R'!B$8:D$601,3,FALSE)</f>
        <v>197</v>
      </c>
      <c r="D21" s="52">
        <f>VLOOKUP(A21,'Membership-Insurance Progress R'!B$8:U$601,4,FALSE)</f>
        <v>184</v>
      </c>
      <c r="E21" s="53">
        <f>VLOOKUP(A21,'Membership-Insurance Progress R'!B$8:U$601,5,FALSE)</f>
        <v>12</v>
      </c>
      <c r="F21" s="53">
        <f>VLOOKUP($A21,'Membership-Insurance Progress R'!$B$8:$U$601,9,FALSE)</f>
        <v>0</v>
      </c>
      <c r="G21" s="53">
        <f>VLOOKUP($A21,'Membership-Insurance Progress R'!$B$8:$U$601,10,FALSE)</f>
        <v>1</v>
      </c>
      <c r="H21" s="53">
        <f>VLOOKUP($A21,'Membership-Insurance Progress R'!$B$8:$U$601,11,FALSE)</f>
        <v>-1</v>
      </c>
      <c r="I21" s="54">
        <f>IF(E21,$H21/$E21,0)</f>
        <v>-0.0833333333333333</v>
      </c>
      <c r="J21" s="55">
        <f>VLOOKUP(A21,'Membership-Insurance Progress R'!B$8:U$601,13,FALSE)</f>
        <v>4</v>
      </c>
      <c r="K21" s="55">
        <f>VLOOKUP($A21,'Membership-Insurance Progress R'!$B$8:$U$601,17,FALSE)</f>
        <v>0</v>
      </c>
      <c r="L21" s="55">
        <f>VLOOKUP($A21,'Membership-Insurance Progress R'!$B$8:$U$601,18,FALSE)</f>
        <v>1</v>
      </c>
      <c r="M21" s="55">
        <f>VLOOKUP($A21,'Membership-Insurance Progress R'!$B$8:$U$601,19,FALSE)</f>
        <v>-1</v>
      </c>
      <c r="N21" s="54">
        <f>IF(J21,$M21/$J21,0)</f>
        <v>-0.25</v>
      </c>
      <c r="O21" t="s" s="56">
        <f>IF(ISERROR(VLOOKUP(A21,'365'!A$1:A$900,1,FALSE)),"x",VLOOKUP(A21,'365'!A$1:A$900,"x",FALSE))</f>
        <v>36</v>
      </c>
      <c r="P21" s="57">
        <f>IF(ISERROR(VLOOKUP(A21,'1728'!A$1:A$900,1,FALSE)),"x",VLOOKUP(A21,'1728'!A$1:A$900,"x",FALSE))</f>
      </c>
      <c r="Q21" s="58">
        <f>IF(ISERROR(VLOOKUP(A21,'SP7'!A$1:A$897,1,FALSE)),"x",VLOOKUP(A21,'SP7'!A$1:A$897,"x",FALSE))</f>
      </c>
      <c r="R21" t="s" s="59">
        <v>39</v>
      </c>
      <c r="S21" t="s" s="59">
        <v>38</v>
      </c>
      <c r="T21" t="s" s="59">
        <v>38</v>
      </c>
      <c r="U21" t="s" s="59">
        <v>39</v>
      </c>
      <c r="V21" s="60"/>
      <c r="W21" t="s" s="56">
        <f>IF(ISERROR(VLOOKUP(A21,'185'!A$1:A$900,1,FALSE)),"x",VLOOKUP(A21,'185'!A$1:A$900,"x",FALSE))</f>
        <v>36</v>
      </c>
      <c r="X21" s="57">
        <f>IF(ISERROR(VLOOKUP(A21,'1295-1'!A$1:A$900,1,FALSE)),"x",VLOOKUP(A21,'1295-1'!A$1:A$900,"x",FALSE))</f>
      </c>
      <c r="Y21" s="48"/>
      <c r="Z21" s="33"/>
      <c r="AA21" s="33"/>
      <c r="AB21" s="33"/>
      <c r="AC21" s="33"/>
      <c r="AD21" s="33"/>
      <c r="AE21" s="33"/>
      <c r="AF21" s="33"/>
      <c r="AG21" s="33"/>
      <c r="AH21" s="33"/>
      <c r="AI21" s="33"/>
      <c r="AJ21" s="34"/>
    </row>
    <row r="22" ht="17.25" customHeight="1">
      <c r="A22" s="49">
        <v>3356</v>
      </c>
      <c r="B22" t="s" s="50">
        <f>VLOOKUP(A22,'Membership-Insurance Progress R'!B$8:C$719,2,FALSE)</f>
        <v>195</v>
      </c>
      <c r="C22" t="s" s="51">
        <f>VLOOKUP(A22,'Membership-Insurance Progress R'!B$8:D$601,3,FALSE)</f>
        <v>198</v>
      </c>
      <c r="D22" s="52">
        <f>VLOOKUP(A22,'Membership-Insurance Progress R'!B$8:U$601,4,FALSE)</f>
        <v>70</v>
      </c>
      <c r="E22" s="53">
        <f>VLOOKUP(A22,'Membership-Insurance Progress R'!B$8:U$601,5,FALSE)</f>
        <v>5</v>
      </c>
      <c r="F22" s="53">
        <f>VLOOKUP($A22,'Membership-Insurance Progress R'!$B$8:$U$601,9,FALSE)</f>
        <v>0</v>
      </c>
      <c r="G22" s="53">
        <f>VLOOKUP($A22,'Membership-Insurance Progress R'!$B$8:$U$601,10,FALSE)</f>
        <v>0</v>
      </c>
      <c r="H22" s="53">
        <f>VLOOKUP($A22,'Membership-Insurance Progress R'!$B$8:$U$601,11,FALSE)</f>
        <v>0</v>
      </c>
      <c r="I22" s="54">
        <f>IF(E22,$H22/$E22,0)</f>
        <v>0</v>
      </c>
      <c r="J22" s="55">
        <f>VLOOKUP(A22,'Membership-Insurance Progress R'!B$8:U$601,13,FALSE)</f>
        <v>3</v>
      </c>
      <c r="K22" s="55">
        <f>VLOOKUP($A22,'Membership-Insurance Progress R'!$B$8:$U$601,17,FALSE)</f>
        <v>0</v>
      </c>
      <c r="L22" s="55">
        <f>VLOOKUP($A22,'Membership-Insurance Progress R'!$B$8:$U$601,18,FALSE)</f>
        <v>0</v>
      </c>
      <c r="M22" s="55">
        <f>VLOOKUP($A22,'Membership-Insurance Progress R'!$B$8:$U$601,19,FALSE)</f>
        <v>0</v>
      </c>
      <c r="N22" s="54">
        <f>IF(J22,$M22/$J22,0)</f>
        <v>0</v>
      </c>
      <c r="O22" t="s" s="56">
        <f>IF(ISERROR(VLOOKUP(A22,'365'!A$1:A$900,1,FALSE)),"x",VLOOKUP(A22,'365'!A$1:A$900,"x",FALSE))</f>
        <v>36</v>
      </c>
      <c r="P22" s="57">
        <f>IF(ISERROR(VLOOKUP(A22,'1728'!A$1:A$900,1,FALSE)),"x",VLOOKUP(A22,'1728'!A$1:A$900,"x",FALSE))</f>
      </c>
      <c r="Q22" s="58">
        <f>IF(ISERROR(VLOOKUP(A22,'SP7'!A$1:A$897,1,FALSE)),"x",VLOOKUP(A22,'SP7'!A$1:A$897,"x",FALSE))</f>
      </c>
      <c r="R22" t="s" s="59">
        <v>39</v>
      </c>
      <c r="S22" t="s" s="59">
        <v>38</v>
      </c>
      <c r="T22" t="s" s="59">
        <v>38</v>
      </c>
      <c r="U22" t="s" s="59">
        <v>38</v>
      </c>
      <c r="V22" s="60"/>
      <c r="W22" t="s" s="56">
        <f>IF(ISERROR(VLOOKUP(A22,'185'!A$1:A$900,1,FALSE)),"x",VLOOKUP(A22,'185'!A$1:A$900,"x",FALSE))</f>
        <v>36</v>
      </c>
      <c r="X22" t="s" s="56">
        <f>IF(ISERROR(VLOOKUP(A22,'1295-1'!A$1:A$900,1,FALSE)),"x",VLOOKUP(A22,'1295-1'!A$1:A$900,"x",FALSE))</f>
        <v>36</v>
      </c>
      <c r="Y22" s="48"/>
      <c r="Z22" s="33"/>
      <c r="AA22" s="33"/>
      <c r="AB22" s="33"/>
      <c r="AC22" s="33"/>
      <c r="AD22" s="33"/>
      <c r="AE22" s="33"/>
      <c r="AF22" s="33"/>
      <c r="AG22" s="33"/>
      <c r="AH22" s="33"/>
      <c r="AI22" s="33"/>
      <c r="AJ22" s="34"/>
    </row>
    <row r="23" ht="17.25" customHeight="1">
      <c r="A23" s="49">
        <v>4927</v>
      </c>
      <c r="B23" t="s" s="50">
        <f>VLOOKUP(A23,'Membership-Insurance Progress R'!B$8:C$719,2,FALSE)</f>
        <v>195</v>
      </c>
      <c r="C23" t="s" s="51">
        <f>VLOOKUP(A23,'Membership-Insurance Progress R'!B$8:D$601,3,FALSE)</f>
        <v>199</v>
      </c>
      <c r="D23" s="52">
        <f>VLOOKUP(A23,'Membership-Insurance Progress R'!B$8:U$601,4,FALSE)</f>
        <v>93</v>
      </c>
      <c r="E23" s="53">
        <f>VLOOKUP(A23,'Membership-Insurance Progress R'!B$8:U$601,5,FALSE)</f>
        <v>6</v>
      </c>
      <c r="F23" s="53">
        <f>VLOOKUP($A23,'Membership-Insurance Progress R'!$B$8:$U$601,9,FALSE)</f>
        <v>2</v>
      </c>
      <c r="G23" s="53">
        <f>VLOOKUP($A23,'Membership-Insurance Progress R'!$B$8:$U$601,10,FALSE)</f>
        <v>0</v>
      </c>
      <c r="H23" s="53">
        <f>VLOOKUP($A23,'Membership-Insurance Progress R'!$B$8:$U$601,11,FALSE)</f>
        <v>2</v>
      </c>
      <c r="I23" s="54">
        <f>IF(E23,$H23/$E23,0)</f>
        <v>0.333333333333333</v>
      </c>
      <c r="J23" s="55">
        <f>VLOOKUP(A23,'Membership-Insurance Progress R'!B$8:U$601,13,FALSE)</f>
        <v>3</v>
      </c>
      <c r="K23" s="55">
        <f>VLOOKUP($A23,'Membership-Insurance Progress R'!$B$8:$U$601,17,FALSE)</f>
        <v>0</v>
      </c>
      <c r="L23" s="55">
        <f>VLOOKUP($A23,'Membership-Insurance Progress R'!$B$8:$U$601,18,FALSE)</f>
        <v>0</v>
      </c>
      <c r="M23" s="55">
        <f>VLOOKUP($A23,'Membership-Insurance Progress R'!$B$8:$U$601,19,FALSE)</f>
        <v>0</v>
      </c>
      <c r="N23" s="54">
        <f>IF(J23,$M23/$J23,0)</f>
        <v>0</v>
      </c>
      <c r="O23" s="57">
        <f>IF(ISERROR(VLOOKUP(A23,'365'!A$1:A$900,1,FALSE)),"x",VLOOKUP(A23,'365'!A$1:A$900,"x",FALSE))</f>
      </c>
      <c r="P23" s="57">
        <f>IF(ISERROR(VLOOKUP(A23,'1728'!A$1:A$900,1,FALSE)),"x",VLOOKUP(A23,'1728'!A$1:A$900,"x",FALSE))</f>
      </c>
      <c r="Q23" s="58">
        <f>IF(ISERROR(VLOOKUP(A23,'SP7'!A$1:A$897,1,FALSE)),"x",VLOOKUP(A23,'SP7'!A$1:A$897,"x",FALSE))</f>
      </c>
      <c r="R23" t="s" s="59">
        <v>39</v>
      </c>
      <c r="S23" t="s" s="59">
        <v>38</v>
      </c>
      <c r="T23" t="s" s="59">
        <v>38</v>
      </c>
      <c r="U23" t="s" s="59">
        <v>38</v>
      </c>
      <c r="V23" s="60"/>
      <c r="W23" t="s" s="56">
        <f>IF(ISERROR(VLOOKUP(A23,'185'!A$1:A$900,1,FALSE)),"x",VLOOKUP(A23,'185'!A$1:A$900,"x",FALSE))</f>
        <v>36</v>
      </c>
      <c r="X23" s="57">
        <f>IF(ISERROR(VLOOKUP(A23,'1295-1'!A$1:A$900,1,FALSE)),"x",VLOOKUP(A23,'1295-1'!A$1:A$900,"x",FALSE))</f>
      </c>
      <c r="Y23" s="48"/>
      <c r="Z23" s="33"/>
      <c r="AA23" s="33"/>
      <c r="AB23" s="33"/>
      <c r="AC23" s="33"/>
      <c r="AD23" s="33"/>
      <c r="AE23" s="33"/>
      <c r="AF23" s="33"/>
      <c r="AG23" s="33"/>
      <c r="AH23" s="33"/>
      <c r="AI23" s="33"/>
      <c r="AJ23" s="34"/>
    </row>
    <row r="24" ht="17.25" customHeight="1">
      <c r="A24" s="62">
        <v>10185</v>
      </c>
      <c r="B24" t="s" s="50">
        <f>VLOOKUP(A24,'Membership-Insurance Progress R'!B$8:C$719,2,FALSE)</f>
        <v>195</v>
      </c>
      <c r="C24" t="s" s="51">
        <f>VLOOKUP(A24,'Membership-Insurance Progress R'!B$8:D$601,3,FALSE)</f>
        <v>200</v>
      </c>
      <c r="D24" s="52">
        <f>VLOOKUP(A24,'Membership-Insurance Progress R'!B$8:U$601,4,FALSE)</f>
        <v>66</v>
      </c>
      <c r="E24" s="53">
        <f>VLOOKUP(A24,'Membership-Insurance Progress R'!B$8:U$601,5,FALSE)</f>
        <v>4</v>
      </c>
      <c r="F24" s="53">
        <f>VLOOKUP($A24,'Membership-Insurance Progress R'!$B$8:$U$601,9,FALSE)</f>
        <v>0</v>
      </c>
      <c r="G24" s="53">
        <f>VLOOKUP($A24,'Membership-Insurance Progress R'!$B$8:$U$601,10,FALSE)</f>
        <v>0</v>
      </c>
      <c r="H24" s="53">
        <f>VLOOKUP($A24,'Membership-Insurance Progress R'!$B$8:$U$601,11,FALSE)</f>
        <v>0</v>
      </c>
      <c r="I24" s="54">
        <f>IF(E24,$H24/$E24,0)</f>
        <v>0</v>
      </c>
      <c r="J24" s="55">
        <f>VLOOKUP(A24,'Membership-Insurance Progress R'!B$8:U$601,13,FALSE)</f>
        <v>3</v>
      </c>
      <c r="K24" s="55">
        <f>VLOOKUP($A24,'Membership-Insurance Progress R'!$B$8:$U$601,17,FALSE)</f>
        <v>0</v>
      </c>
      <c r="L24" s="55">
        <f>VLOOKUP($A24,'Membership-Insurance Progress R'!$B$8:$U$601,18,FALSE)</f>
        <v>0</v>
      </c>
      <c r="M24" s="55">
        <f>VLOOKUP($A24,'Membership-Insurance Progress R'!$B$8:$U$601,19,FALSE)</f>
        <v>0</v>
      </c>
      <c r="N24" s="54">
        <f>IF(J24,$M24/$J24,0)</f>
        <v>0</v>
      </c>
      <c r="O24" s="57">
        <f>IF(ISERROR(VLOOKUP(A24,'365'!A$1:A$900,1,FALSE)),"x",VLOOKUP(A24,'365'!A$1:A$900,"x",FALSE))</f>
      </c>
      <c r="P24" s="57">
        <f>IF(ISERROR(VLOOKUP(A24,'1728'!A$1:A$900,1,FALSE)),"x",VLOOKUP(A24,'1728'!A$1:A$900,"x",FALSE))</f>
      </c>
      <c r="Q24" s="58">
        <f>IF(ISERROR(VLOOKUP(A24,'SP7'!A$1:A$897,1,FALSE)),"x",VLOOKUP(A24,'SP7'!A$1:A$897,"x",FALSE))</f>
      </c>
      <c r="R24" t="s" s="59">
        <v>38</v>
      </c>
      <c r="S24" t="s" s="59">
        <v>38</v>
      </c>
      <c r="T24" t="s" s="59">
        <v>38</v>
      </c>
      <c r="U24" t="s" s="59">
        <v>38</v>
      </c>
      <c r="V24" s="63"/>
      <c r="W24" s="57">
        <f>IF(ISERROR(VLOOKUP(A24,'185'!A$1:A$900,1,FALSE)),"x",VLOOKUP(A24,'185'!A$1:A$900,"x",FALSE))</f>
      </c>
      <c r="X24" s="57">
        <f>IF(ISERROR(VLOOKUP(A24,'1295-1'!A$1:A$900,1,FALSE)),"x",VLOOKUP(A24,'1295-1'!A$1:A$900,"x",FALSE))</f>
      </c>
      <c r="Y24" s="48"/>
      <c r="Z24" s="33"/>
      <c r="AA24" s="33"/>
      <c r="AB24" s="33"/>
      <c r="AC24" s="33"/>
      <c r="AD24" s="33"/>
      <c r="AE24" s="33"/>
      <c r="AF24" s="33"/>
      <c r="AG24" s="33"/>
      <c r="AH24" s="33"/>
      <c r="AI24" s="33"/>
      <c r="AJ24" s="34"/>
    </row>
    <row r="25" ht="17.25" customHeight="1">
      <c r="A25" s="49">
        <v>10349</v>
      </c>
      <c r="B25" t="s" s="50">
        <f>VLOOKUP(A25,'Membership-Insurance Progress R'!B$8:C$719,2,FALSE)</f>
        <v>195</v>
      </c>
      <c r="C25" t="s" s="51">
        <f>VLOOKUP(A25,'Membership-Insurance Progress R'!B$8:D$601,3,FALSE)</f>
        <v>201</v>
      </c>
      <c r="D25" s="52">
        <f>VLOOKUP(A25,'Membership-Insurance Progress R'!B$8:U$601,4,FALSE)</f>
        <v>41</v>
      </c>
      <c r="E25" s="53">
        <f>VLOOKUP(A25,'Membership-Insurance Progress R'!B$8:U$601,5,FALSE)</f>
        <v>4</v>
      </c>
      <c r="F25" s="53">
        <f>VLOOKUP($A25,'Membership-Insurance Progress R'!$B$8:$U$601,9,FALSE)</f>
        <v>0</v>
      </c>
      <c r="G25" s="53">
        <f>VLOOKUP($A25,'Membership-Insurance Progress R'!$B$8:$U$601,10,FALSE)</f>
        <v>0</v>
      </c>
      <c r="H25" s="53">
        <f>VLOOKUP($A25,'Membership-Insurance Progress R'!$B$8:$U$601,11,FALSE)</f>
        <v>0</v>
      </c>
      <c r="I25" s="54">
        <f>IF(E25,$H25/$E25,0)</f>
        <v>0</v>
      </c>
      <c r="J25" s="55">
        <f>VLOOKUP(A25,'Membership-Insurance Progress R'!B$8:U$601,13,FALSE)</f>
        <v>3</v>
      </c>
      <c r="K25" s="55">
        <f>VLOOKUP($A25,'Membership-Insurance Progress R'!$B$8:$U$601,17,FALSE)</f>
        <v>0</v>
      </c>
      <c r="L25" s="55">
        <f>VLOOKUP($A25,'Membership-Insurance Progress R'!$B$8:$U$601,18,FALSE)</f>
        <v>0</v>
      </c>
      <c r="M25" s="55">
        <f>VLOOKUP($A25,'Membership-Insurance Progress R'!$B$8:$U$601,19,FALSE)</f>
        <v>0</v>
      </c>
      <c r="N25" s="54">
        <f>IF(J25,$M25/$J25,0)</f>
        <v>0</v>
      </c>
      <c r="O25" t="s" s="56">
        <f>IF(ISERROR(VLOOKUP(A25,'365'!A$1:A$900,1,FALSE)),"x",VLOOKUP(A25,'365'!A$1:A$900,"x",FALSE))</f>
        <v>36</v>
      </c>
      <c r="P25" s="57">
        <f>IF(ISERROR(VLOOKUP(A25,'1728'!A$1:A$900,1,FALSE)),"x",VLOOKUP(A25,'1728'!A$1:A$900,"x",FALSE))</f>
      </c>
      <c r="Q25" s="58">
        <f>IF(ISERROR(VLOOKUP(A25,'SP7'!A$1:A$897,1,FALSE)),"x",VLOOKUP(A25,'SP7'!A$1:A$897,"x",FALSE))</f>
      </c>
      <c r="R25" t="s" s="59">
        <v>37</v>
      </c>
      <c r="S25" t="s" s="59">
        <v>38</v>
      </c>
      <c r="T25" t="s" s="59">
        <v>38</v>
      </c>
      <c r="U25" t="s" s="59">
        <v>39</v>
      </c>
      <c r="V25" s="60"/>
      <c r="W25" t="s" s="56">
        <f>IF(ISERROR(VLOOKUP(A25,'185'!A$1:A$900,1,FALSE)),"x",VLOOKUP(A25,'185'!A$1:A$900,"x",FALSE))</f>
        <v>36</v>
      </c>
      <c r="X25" t="s" s="56">
        <f>IF(ISERROR(VLOOKUP(A25,'1295-1'!A$1:A$900,1,FALSE)),"x",VLOOKUP(A25,'1295-1'!A$1:A$900,"x",FALSE))</f>
        <v>36</v>
      </c>
      <c r="Y25" s="48"/>
      <c r="Z25" s="33"/>
      <c r="AA25" s="33"/>
      <c r="AB25" s="33"/>
      <c r="AC25" s="33"/>
      <c r="AD25" s="33"/>
      <c r="AE25" s="33"/>
      <c r="AF25" s="33"/>
      <c r="AG25" s="33"/>
      <c r="AH25" s="33"/>
      <c r="AI25" s="33"/>
      <c r="AJ25" s="34"/>
    </row>
    <row r="26" ht="17.25" customHeight="1">
      <c r="A26" s="49">
        <v>3870</v>
      </c>
      <c r="B26" t="s" s="50">
        <f>VLOOKUP(A26,'Membership-Insurance Progress R'!B$8:C$719,2,FALSE)</f>
        <v>202</v>
      </c>
      <c r="C26" t="s" s="51">
        <f>VLOOKUP(A26,'Membership-Insurance Progress R'!B$8:D$601,3,FALSE)</f>
        <v>203</v>
      </c>
      <c r="D26" s="52">
        <f>VLOOKUP(A26,'Membership-Insurance Progress R'!B$8:U$601,4,FALSE)</f>
        <v>0</v>
      </c>
      <c r="E26" s="53">
        <f>VLOOKUP(A26,'Membership-Insurance Progress R'!B$8:U$601,5,FALSE)</f>
        <v>24</v>
      </c>
      <c r="F26" s="53">
        <f>VLOOKUP($A26,'Membership-Insurance Progress R'!$B$8:$U$601,9,FALSE)</f>
        <v>0</v>
      </c>
      <c r="G26" s="53">
        <f>VLOOKUP($A26,'Membership-Insurance Progress R'!$B$8:$U$601,10,FALSE)</f>
        <v>0</v>
      </c>
      <c r="H26" s="53">
        <f>VLOOKUP($A26,'Membership-Insurance Progress R'!$B$8:$U$601,11,FALSE)</f>
        <v>0</v>
      </c>
      <c r="I26" s="54">
        <f>IF(E26,$H26/$E26,0)</f>
        <v>0</v>
      </c>
      <c r="J26" s="55">
        <f>VLOOKUP(A26,'Membership-Insurance Progress R'!B$8:U$601,13,FALSE)</f>
        <v>3</v>
      </c>
      <c r="K26" s="55">
        <f>VLOOKUP($A26,'Membership-Insurance Progress R'!$B$8:$U$601,17,FALSE)</f>
        <v>0</v>
      </c>
      <c r="L26" s="55">
        <f>VLOOKUP($A26,'Membership-Insurance Progress R'!$B$8:$U$601,18,FALSE)</f>
        <v>0</v>
      </c>
      <c r="M26" s="55">
        <f>VLOOKUP($A26,'Membership-Insurance Progress R'!$B$8:$U$601,19,FALSE)</f>
        <v>0</v>
      </c>
      <c r="N26" s="54">
        <f>IF(J26,$M26/$J26,0)</f>
        <v>0</v>
      </c>
      <c r="O26" s="57">
        <f>IF(ISERROR(VLOOKUP(A26,'365'!A$1:A$900,1,FALSE)),"x",VLOOKUP(A26,'365'!A$1:A$900,"x",FALSE))</f>
      </c>
      <c r="P26" s="57">
        <f>IF(ISERROR(VLOOKUP(A26,'1728'!A$1:A$900,1,FALSE)),"x",VLOOKUP(A26,'1728'!A$1:A$900,"x",FALSE))</f>
      </c>
      <c r="Q26" s="58">
        <f>IF(ISERROR(VLOOKUP(A26,'SP7'!A$1:A$897,1,FALSE)),"x",VLOOKUP(A26,'SP7'!A$1:A$897,"x",FALSE))</f>
      </c>
      <c r="R26" t="s" s="59">
        <v>38</v>
      </c>
      <c r="S26" t="s" s="59">
        <v>38</v>
      </c>
      <c r="T26" t="s" s="59">
        <v>38</v>
      </c>
      <c r="U26" t="s" s="59">
        <v>38</v>
      </c>
      <c r="V26" s="61"/>
      <c r="W26" s="57">
        <f>IF(ISERROR(VLOOKUP(A26,'185'!A$1:A$900,1,FALSE)),"x",VLOOKUP(A26,'185'!A$1:A$900,"x",FALSE))</f>
      </c>
      <c r="X26" s="57">
        <f>IF(ISERROR(VLOOKUP(A26,'1295-1'!A$1:A$900,1,FALSE)),"x",VLOOKUP(A26,'1295-1'!A$1:A$900,"x",FALSE))</f>
      </c>
      <c r="Y26" s="48"/>
      <c r="Z26" s="33"/>
      <c r="AA26" s="33"/>
      <c r="AB26" s="33"/>
      <c r="AC26" s="33"/>
      <c r="AD26" s="33"/>
      <c r="AE26" s="33"/>
      <c r="AF26" s="33"/>
      <c r="AG26" s="33"/>
      <c r="AH26" s="33"/>
      <c r="AI26" s="33"/>
      <c r="AJ26" s="34"/>
    </row>
    <row r="27" ht="17.25" customHeight="1">
      <c r="A27" s="49">
        <v>2281</v>
      </c>
      <c r="B27" t="s" s="50">
        <f>VLOOKUP(A27,'Membership-Insurance Progress R'!B$8:C$719,2,FALSE)</f>
        <v>204</v>
      </c>
      <c r="C27" t="s" s="51">
        <f>VLOOKUP(A27,'Membership-Insurance Progress R'!B$8:D$601,3,FALSE)</f>
        <v>205</v>
      </c>
      <c r="D27" s="52">
        <f>VLOOKUP(A27,'Membership-Insurance Progress R'!B$8:U$601,4,FALSE)</f>
        <v>172</v>
      </c>
      <c r="E27" s="53">
        <f>VLOOKUP(A27,'Membership-Insurance Progress R'!B$8:U$601,5,FALSE)</f>
        <v>9</v>
      </c>
      <c r="F27" s="53">
        <f>VLOOKUP($A27,'Membership-Insurance Progress R'!$B$8:$U$601,9,FALSE)</f>
        <v>0</v>
      </c>
      <c r="G27" s="53">
        <f>VLOOKUP($A27,'Membership-Insurance Progress R'!$B$8:$U$601,10,FALSE)</f>
        <v>0</v>
      </c>
      <c r="H27" s="53">
        <f>VLOOKUP($A27,'Membership-Insurance Progress R'!$B$8:$U$601,11,FALSE)</f>
        <v>0</v>
      </c>
      <c r="I27" s="54">
        <f>IF(E27,$H27/$E27,0)</f>
        <v>0</v>
      </c>
      <c r="J27" s="55">
        <f>VLOOKUP(A27,'Membership-Insurance Progress R'!B$8:U$601,13,FALSE)</f>
        <v>3</v>
      </c>
      <c r="K27" s="55">
        <f>VLOOKUP($A27,'Membership-Insurance Progress R'!$B$8:$U$601,17,FALSE)</f>
        <v>0</v>
      </c>
      <c r="L27" s="55">
        <f>VLOOKUP($A27,'Membership-Insurance Progress R'!$B$8:$U$601,18,FALSE)</f>
        <v>0</v>
      </c>
      <c r="M27" s="55">
        <f>VLOOKUP($A27,'Membership-Insurance Progress R'!$B$8:$U$601,19,FALSE)</f>
        <v>0</v>
      </c>
      <c r="N27" s="54">
        <f>IF(J27,$M27/$J27,0)</f>
        <v>0</v>
      </c>
      <c r="O27" t="s" s="56">
        <f>IF(ISERROR(VLOOKUP(A27,'365'!A$1:A$900,1,FALSE)),"x",VLOOKUP(A27,'365'!A$1:A$900,"x",FALSE))</f>
        <v>36</v>
      </c>
      <c r="P27" s="57">
        <f>IF(ISERROR(VLOOKUP(A27,'1728'!A$1:A$900,1,FALSE)),"x",VLOOKUP(A27,'1728'!A$1:A$900,"x",FALSE))</f>
      </c>
      <c r="Q27" s="58">
        <f>IF(ISERROR(VLOOKUP(A27,'SP7'!A$1:A$897,1,FALSE)),"x",VLOOKUP(A27,'SP7'!A$1:A$897,"x",FALSE))</f>
      </c>
      <c r="R27" t="s" s="59">
        <v>39</v>
      </c>
      <c r="S27" t="s" s="59">
        <v>39</v>
      </c>
      <c r="T27" t="s" s="59">
        <v>38</v>
      </c>
      <c r="U27" t="s" s="59">
        <v>38</v>
      </c>
      <c r="V27" s="61"/>
      <c r="W27" t="s" s="56">
        <f>IF(ISERROR(VLOOKUP(A27,'185'!A$1:A$900,1,FALSE)),"x",VLOOKUP(A27,'185'!A$1:A$900,"x",FALSE))</f>
        <v>36</v>
      </c>
      <c r="X27" t="s" s="56">
        <f>IF(ISERROR(VLOOKUP(A27,'1295-1'!A$1:A$900,1,FALSE)),"x",VLOOKUP(A27,'1295-1'!A$1:A$900,"x",FALSE))</f>
        <v>36</v>
      </c>
      <c r="Y27" s="48"/>
      <c r="Z27" s="33"/>
      <c r="AA27" s="33"/>
      <c r="AB27" s="33"/>
      <c r="AC27" s="33"/>
      <c r="AD27" s="33"/>
      <c r="AE27" s="33"/>
      <c r="AF27" s="33"/>
      <c r="AG27" s="33"/>
      <c r="AH27" s="33"/>
      <c r="AI27" s="33"/>
      <c r="AJ27" s="34"/>
    </row>
    <row r="28" ht="17.25" customHeight="1">
      <c r="A28" s="49">
        <v>2913</v>
      </c>
      <c r="B28" t="s" s="50">
        <f>VLOOKUP(A28,'Membership-Insurance Progress R'!B$8:C$719,2,FALSE)</f>
        <v>204</v>
      </c>
      <c r="C28" t="s" s="51">
        <f>VLOOKUP(A28,'Membership-Insurance Progress R'!B$8:D$601,3,FALSE)</f>
        <v>206</v>
      </c>
      <c r="D28" s="52">
        <f>VLOOKUP(A28,'Membership-Insurance Progress R'!B$8:U$601,4,FALSE)</f>
        <v>122</v>
      </c>
      <c r="E28" s="53">
        <f>VLOOKUP(A28,'Membership-Insurance Progress R'!B$8:U$601,5,FALSE)</f>
        <v>8</v>
      </c>
      <c r="F28" s="53">
        <f>VLOOKUP($A28,'Membership-Insurance Progress R'!$B$8:$U$601,9,FALSE)</f>
        <v>4</v>
      </c>
      <c r="G28" s="53">
        <f>VLOOKUP($A28,'Membership-Insurance Progress R'!$B$8:$U$601,10,FALSE)</f>
        <v>3</v>
      </c>
      <c r="H28" s="53">
        <f>VLOOKUP($A28,'Membership-Insurance Progress R'!$B$8:$U$601,11,FALSE)</f>
        <v>1</v>
      </c>
      <c r="I28" s="54">
        <f>IF(E28,$H28/$E28,0)</f>
        <v>0.125</v>
      </c>
      <c r="J28" s="55">
        <f>VLOOKUP(A28,'Membership-Insurance Progress R'!B$8:U$601,13,FALSE)</f>
        <v>3</v>
      </c>
      <c r="K28" s="55">
        <f>VLOOKUP($A28,'Membership-Insurance Progress R'!$B$8:$U$601,17,FALSE)</f>
        <v>0</v>
      </c>
      <c r="L28" s="55">
        <f>VLOOKUP($A28,'Membership-Insurance Progress R'!$B$8:$U$601,18,FALSE)</f>
        <v>3</v>
      </c>
      <c r="M28" s="55">
        <f>VLOOKUP($A28,'Membership-Insurance Progress R'!$B$8:$U$601,19,FALSE)</f>
        <v>-3</v>
      </c>
      <c r="N28" s="54">
        <f>IF(J28,$M28/$J28,0)</f>
        <v>-1</v>
      </c>
      <c r="O28" s="57">
        <f>IF(ISERROR(VLOOKUP(A28,'365'!A$1:A$900,1,FALSE)),"x",VLOOKUP(A28,'365'!A$1:A$900,"x",FALSE))</f>
      </c>
      <c r="P28" s="57">
        <f>IF(ISERROR(VLOOKUP(A28,'1728'!A$1:A$900,1,FALSE)),"x",VLOOKUP(A28,'1728'!A$1:A$900,"x",FALSE))</f>
      </c>
      <c r="Q28" s="58">
        <f>IF(ISERROR(VLOOKUP(A28,'SP7'!A$1:A$897,1,FALSE)),"x",VLOOKUP(A28,'SP7'!A$1:A$897,"x",FALSE))</f>
      </c>
      <c r="R28" t="s" s="59">
        <v>39</v>
      </c>
      <c r="S28" t="s" s="59">
        <v>38</v>
      </c>
      <c r="T28" t="s" s="59">
        <v>38</v>
      </c>
      <c r="U28" t="s" s="59">
        <v>38</v>
      </c>
      <c r="V28" s="60"/>
      <c r="W28" t="s" s="56">
        <f>IF(ISERROR(VLOOKUP(A28,'185'!A$1:A$900,1,FALSE)),"x",VLOOKUP(A28,'185'!A$1:A$900,"x",FALSE))</f>
        <v>36</v>
      </c>
      <c r="X28" s="57">
        <f>IF(ISERROR(VLOOKUP(A28,'1295-1'!A$1:A$900,1,FALSE)),"x",VLOOKUP(A28,'1295-1'!A$1:A$900,"x",FALSE))</f>
      </c>
      <c r="Y28" s="48"/>
      <c r="Z28" s="33"/>
      <c r="AA28" s="33"/>
      <c r="AB28" s="33"/>
      <c r="AC28" s="33"/>
      <c r="AD28" s="33"/>
      <c r="AE28" s="33"/>
      <c r="AF28" s="33"/>
      <c r="AG28" s="33"/>
      <c r="AH28" s="33"/>
      <c r="AI28" s="33"/>
      <c r="AJ28" s="34"/>
    </row>
    <row r="29" ht="17.25" customHeight="1">
      <c r="A29" s="49">
        <v>3872</v>
      </c>
      <c r="B29" t="s" s="50">
        <f>VLOOKUP(A29,'Membership-Insurance Progress R'!B$8:C$719,2,FALSE)</f>
        <v>204</v>
      </c>
      <c r="C29" t="s" s="51">
        <f>VLOOKUP(A29,'Membership-Insurance Progress R'!B$8:D$601,3,FALSE)</f>
        <v>207</v>
      </c>
      <c r="D29" s="52">
        <f>VLOOKUP(A29,'Membership-Insurance Progress R'!B$8:U$601,4,FALSE)</f>
        <v>158</v>
      </c>
      <c r="E29" s="53">
        <f>VLOOKUP(A29,'Membership-Insurance Progress R'!B$8:U$601,5,FALSE)</f>
        <v>10</v>
      </c>
      <c r="F29" s="53">
        <f>VLOOKUP($A29,'Membership-Insurance Progress R'!$B$8:$U$601,9,FALSE)</f>
        <v>2</v>
      </c>
      <c r="G29" s="53">
        <f>VLOOKUP($A29,'Membership-Insurance Progress R'!$B$8:$U$601,10,FALSE)</f>
        <v>0</v>
      </c>
      <c r="H29" s="53">
        <f>VLOOKUP($A29,'Membership-Insurance Progress R'!$B$8:$U$601,11,FALSE)</f>
        <v>2</v>
      </c>
      <c r="I29" s="54">
        <f>IF(E29,$H29/$E29,0)</f>
        <v>0.2</v>
      </c>
      <c r="J29" s="55">
        <f>VLOOKUP(A29,'Membership-Insurance Progress R'!B$8:U$601,13,FALSE)</f>
        <v>4</v>
      </c>
      <c r="K29" s="55">
        <f>VLOOKUP($A29,'Membership-Insurance Progress R'!$B$8:$U$601,17,FALSE)</f>
        <v>0</v>
      </c>
      <c r="L29" s="55">
        <f>VLOOKUP($A29,'Membership-Insurance Progress R'!$B$8:$U$601,18,FALSE)</f>
        <v>0</v>
      </c>
      <c r="M29" s="55">
        <f>VLOOKUP($A29,'Membership-Insurance Progress R'!$B$8:$U$601,19,FALSE)</f>
        <v>0</v>
      </c>
      <c r="N29" s="54">
        <f>IF(J29,$M29/$J29,0)</f>
        <v>0</v>
      </c>
      <c r="O29" t="s" s="56">
        <f>IF(ISERROR(VLOOKUP(A29,'365'!A$1:A$900,1,FALSE)),"x",VLOOKUP(A29,'365'!A$1:A$900,"x",FALSE))</f>
        <v>36</v>
      </c>
      <c r="P29" s="57">
        <f>IF(ISERROR(VLOOKUP(A29,'1728'!A$1:A$900,1,FALSE)),"x",VLOOKUP(A29,'1728'!A$1:A$900,"x",FALSE))</f>
      </c>
      <c r="Q29" s="58">
        <f>IF(ISERROR(VLOOKUP(A29,'SP7'!A$1:A$897,1,FALSE)),"x",VLOOKUP(A29,'SP7'!A$1:A$897,"x",FALSE))</f>
      </c>
      <c r="R29" t="s" s="59">
        <v>39</v>
      </c>
      <c r="S29" t="s" s="59">
        <v>38</v>
      </c>
      <c r="T29" t="s" s="59">
        <v>39</v>
      </c>
      <c r="U29" t="s" s="59">
        <v>37</v>
      </c>
      <c r="V29" s="60"/>
      <c r="W29" t="s" s="56">
        <f>IF(ISERROR(VLOOKUP(A29,'185'!A$1:A$900,1,FALSE)),"x",VLOOKUP(A29,'185'!A$1:A$900,"x",FALSE))</f>
        <v>36</v>
      </c>
      <c r="X29" t="s" s="56">
        <f>IF(ISERROR(VLOOKUP(A29,'1295-1'!A$1:A$900,1,FALSE)),"x",VLOOKUP(A29,'1295-1'!A$1:A$900,"x",FALSE))</f>
        <v>36</v>
      </c>
      <c r="Y29" s="48"/>
      <c r="Z29" s="33"/>
      <c r="AA29" s="33"/>
      <c r="AB29" s="33"/>
      <c r="AC29" s="33"/>
      <c r="AD29" s="33"/>
      <c r="AE29" s="33"/>
      <c r="AF29" s="33"/>
      <c r="AG29" s="33"/>
      <c r="AH29" s="33"/>
      <c r="AI29" s="33"/>
      <c r="AJ29" s="34"/>
    </row>
    <row r="30" ht="17.25" customHeight="1">
      <c r="A30" s="62">
        <v>5166</v>
      </c>
      <c r="B30" t="s" s="50">
        <f>VLOOKUP(A30,'Membership-Insurance Progress R'!B$8:C$719,2,FALSE)</f>
        <v>204</v>
      </c>
      <c r="C30" t="s" s="51">
        <f>VLOOKUP(A30,'Membership-Insurance Progress R'!B$8:D$601,3,FALSE)</f>
        <v>208</v>
      </c>
      <c r="D30" s="52">
        <f>VLOOKUP(A30,'Membership-Insurance Progress R'!B$8:U$601,4,FALSE)</f>
        <v>112</v>
      </c>
      <c r="E30" s="53">
        <f>VLOOKUP(A30,'Membership-Insurance Progress R'!B$8:U$601,5,FALSE)</f>
        <v>7</v>
      </c>
      <c r="F30" s="53">
        <f>VLOOKUP($A30,'Membership-Insurance Progress R'!$B$8:$U$601,9,FALSE)</f>
        <v>0</v>
      </c>
      <c r="G30" s="53">
        <f>VLOOKUP($A30,'Membership-Insurance Progress R'!$B$8:$U$601,10,FALSE)</f>
        <v>0</v>
      </c>
      <c r="H30" s="53">
        <f>VLOOKUP($A30,'Membership-Insurance Progress R'!$B$8:$U$601,11,FALSE)</f>
        <v>0</v>
      </c>
      <c r="I30" s="54">
        <f>IF(E30,$H30/$E30,0)</f>
        <v>0</v>
      </c>
      <c r="J30" s="55">
        <f>VLOOKUP(A30,'Membership-Insurance Progress R'!B$8:U$601,13,FALSE)</f>
        <v>3</v>
      </c>
      <c r="K30" s="55">
        <f>VLOOKUP($A30,'Membership-Insurance Progress R'!$B$8:$U$601,17,FALSE)</f>
        <v>0</v>
      </c>
      <c r="L30" s="55">
        <f>VLOOKUP($A30,'Membership-Insurance Progress R'!$B$8:$U$601,18,FALSE)</f>
        <v>0</v>
      </c>
      <c r="M30" s="55">
        <f>VLOOKUP($A30,'Membership-Insurance Progress R'!$B$8:$U$601,19,FALSE)</f>
        <v>0</v>
      </c>
      <c r="N30" s="54">
        <f>IF(J30,$M30/$J30,0)</f>
        <v>0</v>
      </c>
      <c r="O30" s="57">
        <f>IF(ISERROR(VLOOKUP(A30,'365'!A$1:A$900,1,FALSE)),"x",VLOOKUP(A30,'365'!A$1:A$900,"x",FALSE))</f>
      </c>
      <c r="P30" s="57">
        <f>IF(ISERROR(VLOOKUP(A30,'1728'!A$1:A$900,1,FALSE)),"x",VLOOKUP(A30,'1728'!A$1:A$900,"x",FALSE))</f>
      </c>
      <c r="Q30" s="58">
        <f>IF(ISERROR(VLOOKUP(A30,'SP7'!A$1:A$897,1,FALSE)),"x",VLOOKUP(A30,'SP7'!A$1:A$897,"x",FALSE))</f>
      </c>
      <c r="R30" t="s" s="59">
        <v>38</v>
      </c>
      <c r="S30" t="s" s="59">
        <v>38</v>
      </c>
      <c r="T30" t="s" s="59">
        <v>38</v>
      </c>
      <c r="U30" t="s" s="59">
        <v>38</v>
      </c>
      <c r="V30" s="61"/>
      <c r="W30" s="57">
        <f>IF(ISERROR(VLOOKUP(A30,'185'!A$1:A$900,1,FALSE)),"x",VLOOKUP(A30,'185'!A$1:A$900,"x",FALSE))</f>
      </c>
      <c r="X30" s="57">
        <f>IF(ISERROR(VLOOKUP(A30,'1295-1'!A$1:A$900,1,FALSE)),"x",VLOOKUP(A30,'1295-1'!A$1:A$900,"x",FALSE))</f>
      </c>
      <c r="Y30" s="48"/>
      <c r="Z30" s="33"/>
      <c r="AA30" s="33"/>
      <c r="AB30" s="33"/>
      <c r="AC30" s="33"/>
      <c r="AD30" s="33"/>
      <c r="AE30" s="33"/>
      <c r="AF30" s="33"/>
      <c r="AG30" s="33"/>
      <c r="AH30" s="33"/>
      <c r="AI30" s="33"/>
      <c r="AJ30" s="34"/>
    </row>
    <row r="31" ht="17.25" customHeight="1">
      <c r="A31" s="49">
        <v>11212</v>
      </c>
      <c r="B31" t="s" s="50">
        <f>VLOOKUP(A31,'Membership-Insurance Progress R'!B$8:C$719,2,FALSE)</f>
        <v>204</v>
      </c>
      <c r="C31" t="s" s="51">
        <f>VLOOKUP(A31,'Membership-Insurance Progress R'!B$8:D$601,3,FALSE)</f>
        <v>209</v>
      </c>
      <c r="D31" s="52">
        <f>VLOOKUP(A31,'Membership-Insurance Progress R'!B$8:U$601,4,FALSE)</f>
        <v>37</v>
      </c>
      <c r="E31" s="53">
        <f>VLOOKUP(A31,'Membership-Insurance Progress R'!B$8:U$601,5,FALSE)</f>
        <v>4</v>
      </c>
      <c r="F31" s="53">
        <f>VLOOKUP($A31,'Membership-Insurance Progress R'!$B$8:$U$601,9,FALSE)</f>
        <v>0</v>
      </c>
      <c r="G31" s="53">
        <f>VLOOKUP($A31,'Membership-Insurance Progress R'!$B$8:$U$601,10,FALSE)</f>
        <v>0</v>
      </c>
      <c r="H31" s="53">
        <f>VLOOKUP($A31,'Membership-Insurance Progress R'!$B$8:$U$601,11,FALSE)</f>
        <v>0</v>
      </c>
      <c r="I31" s="54">
        <f>IF(E31,$H31/$E31,0)</f>
        <v>0</v>
      </c>
      <c r="J31" s="55">
        <f>VLOOKUP(A31,'Membership-Insurance Progress R'!B$8:U$601,13,FALSE)</f>
        <v>3</v>
      </c>
      <c r="K31" s="55">
        <f>VLOOKUP($A31,'Membership-Insurance Progress R'!$B$8:$U$601,17,FALSE)</f>
        <v>0</v>
      </c>
      <c r="L31" s="55">
        <f>VLOOKUP($A31,'Membership-Insurance Progress R'!$B$8:$U$601,18,FALSE)</f>
        <v>0</v>
      </c>
      <c r="M31" s="55">
        <f>VLOOKUP($A31,'Membership-Insurance Progress R'!$B$8:$U$601,19,FALSE)</f>
        <v>0</v>
      </c>
      <c r="N31" s="54">
        <f>IF(J31,$M31/$J31,0)</f>
        <v>0</v>
      </c>
      <c r="O31" s="57">
        <f>IF(ISERROR(VLOOKUP(A31,'365'!A$1:A$900,1,FALSE)),"x",VLOOKUP(A31,'365'!A$1:A$900,"x",FALSE))</f>
      </c>
      <c r="P31" s="57">
        <f>IF(ISERROR(VLOOKUP(A31,'1728'!A$1:A$900,1,FALSE)),"x",VLOOKUP(A31,'1728'!A$1:A$900,"x",FALSE))</f>
      </c>
      <c r="Q31" s="58">
        <f>IF(ISERROR(VLOOKUP(A31,'SP7'!A$1:A$897,1,FALSE)),"x",VLOOKUP(A31,'SP7'!A$1:A$897,"x",FALSE))</f>
      </c>
      <c r="R31" t="s" s="59">
        <v>37</v>
      </c>
      <c r="S31" t="s" s="59">
        <v>38</v>
      </c>
      <c r="T31" t="s" s="59">
        <v>38</v>
      </c>
      <c r="U31" t="s" s="59">
        <v>38</v>
      </c>
      <c r="V31" s="60"/>
      <c r="W31" t="s" s="56">
        <f>IF(ISERROR(VLOOKUP(A31,'185'!A$1:A$900,1,FALSE)),"x",VLOOKUP(A31,'185'!A$1:A$900,"x",FALSE))</f>
        <v>36</v>
      </c>
      <c r="X31" s="57">
        <f>IF(ISERROR(VLOOKUP(A31,'1295-1'!A$1:A$900,1,FALSE)),"x",VLOOKUP(A31,'1295-1'!A$1:A$900,"x",FALSE))</f>
      </c>
      <c r="Y31" s="48"/>
      <c r="Z31" s="33"/>
      <c r="AA31" s="33"/>
      <c r="AB31" s="33"/>
      <c r="AC31" s="33"/>
      <c r="AD31" s="33"/>
      <c r="AE31" s="33"/>
      <c r="AF31" s="33"/>
      <c r="AG31" s="33"/>
      <c r="AH31" s="33"/>
      <c r="AI31" s="33"/>
      <c r="AJ31" s="34"/>
    </row>
    <row r="32" ht="17.25" customHeight="1">
      <c r="A32" s="49">
        <v>16849</v>
      </c>
      <c r="B32" t="s" s="50">
        <f>VLOOKUP(A32,'Membership-Insurance Progress R'!B$8:C$719,2,FALSE)</f>
        <v>204</v>
      </c>
      <c r="C32" t="s" s="51">
        <f>VLOOKUP(A32,'Membership-Insurance Progress R'!B$8:D$601,3,FALSE)</f>
        <v>205</v>
      </c>
      <c r="D32" s="52">
        <f>VLOOKUP(A32,'Membership-Insurance Progress R'!B$8:U$601,4,FALSE)</f>
        <v>28</v>
      </c>
      <c r="E32" s="53">
        <f>VLOOKUP(A32,'Membership-Insurance Progress R'!B$8:U$601,5,FALSE)</f>
        <v>4</v>
      </c>
      <c r="F32" s="53">
        <f>VLOOKUP($A32,'Membership-Insurance Progress R'!$B$8:$U$601,9,FALSE)</f>
        <v>1</v>
      </c>
      <c r="G32" s="53">
        <f>VLOOKUP($A32,'Membership-Insurance Progress R'!$B$8:$U$601,10,FALSE)</f>
        <v>0</v>
      </c>
      <c r="H32" s="53">
        <f>VLOOKUP($A32,'Membership-Insurance Progress R'!$B$8:$U$601,11,FALSE)</f>
        <v>1</v>
      </c>
      <c r="I32" s="54">
        <f>IF(E32,$H32/$E32,0)</f>
        <v>0.25</v>
      </c>
      <c r="J32" s="55">
        <f>VLOOKUP(A32,'Membership-Insurance Progress R'!B$8:U$601,13,FALSE)</f>
        <v>3</v>
      </c>
      <c r="K32" s="55">
        <f>VLOOKUP($A32,'Membership-Insurance Progress R'!$B$8:$U$601,17,FALSE)</f>
        <v>4</v>
      </c>
      <c r="L32" s="55">
        <f>VLOOKUP($A32,'Membership-Insurance Progress R'!$B$8:$U$601,18,FALSE)</f>
        <v>0</v>
      </c>
      <c r="M32" s="55">
        <f>VLOOKUP($A32,'Membership-Insurance Progress R'!$B$8:$U$601,19,FALSE)</f>
        <v>4</v>
      </c>
      <c r="N32" s="54">
        <f>IF(J32,$M32/$J32,0)</f>
        <v>1.33333333333333</v>
      </c>
      <c r="O32" s="57">
        <f>IF(ISERROR(VLOOKUP(A32,'365'!A$1:A$900,1,FALSE)),"x",VLOOKUP(A32,'365'!A$1:A$900,"x",FALSE))</f>
      </c>
      <c r="P32" s="57">
        <f>IF(ISERROR(VLOOKUP(A32,'1728'!A$1:A$900,1,FALSE)),"x",VLOOKUP(A32,'1728'!A$1:A$900,"x",FALSE))</f>
      </c>
      <c r="Q32" s="58">
        <f>IF(ISERROR(VLOOKUP(A32,'SP7'!A$1:A$897,1,FALSE)),"x",VLOOKUP(A32,'SP7'!A$1:A$897,"x",FALSE))</f>
      </c>
      <c r="R32" t="s" s="59">
        <v>37</v>
      </c>
      <c r="S32" t="s" s="59">
        <v>38</v>
      </c>
      <c r="T32" t="s" s="59">
        <v>38</v>
      </c>
      <c r="U32" t="s" s="59">
        <v>38</v>
      </c>
      <c r="V32" s="60"/>
      <c r="W32" t="s" s="56">
        <f>IF(ISERROR(VLOOKUP(A32,'185'!A$1:A$900,1,FALSE)),"x",VLOOKUP(A32,'185'!A$1:A$900,"x",FALSE))</f>
        <v>36</v>
      </c>
      <c r="X32" s="57">
        <f>IF(ISERROR(VLOOKUP(A32,'1295-1'!A$1:A$900,1,FALSE)),"x",VLOOKUP(A32,'1295-1'!A$1:A$900,"x",FALSE))</f>
      </c>
      <c r="Y32" s="48"/>
      <c r="Z32" s="33"/>
      <c r="AA32" s="33"/>
      <c r="AB32" s="33"/>
      <c r="AC32" s="33"/>
      <c r="AD32" s="33"/>
      <c r="AE32" s="33"/>
      <c r="AF32" s="33"/>
      <c r="AG32" s="33"/>
      <c r="AH32" s="33"/>
      <c r="AI32" s="33"/>
      <c r="AJ32" s="34"/>
    </row>
    <row r="33" ht="17.25" customHeight="1">
      <c r="A33" s="49">
        <v>6057</v>
      </c>
      <c r="B33" t="s" s="50">
        <f>VLOOKUP(A33,'Membership-Insurance Progress R'!B$8:C$719,2,FALSE)</f>
        <v>210</v>
      </c>
      <c r="C33" t="s" s="51">
        <f>VLOOKUP(A33,'Membership-Insurance Progress R'!B$8:D$601,3,FALSE)</f>
        <v>211</v>
      </c>
      <c r="D33" s="52">
        <f>VLOOKUP(A33,'Membership-Insurance Progress R'!B$8:U$601,4,FALSE)</f>
        <v>146</v>
      </c>
      <c r="E33" s="53">
        <f>VLOOKUP(A33,'Membership-Insurance Progress R'!B$8:U$601,5,FALSE)</f>
        <v>9</v>
      </c>
      <c r="F33" s="53">
        <f>VLOOKUP($A33,'Membership-Insurance Progress R'!$B$8:$U$601,9,FALSE)</f>
        <v>1</v>
      </c>
      <c r="G33" s="53">
        <f>VLOOKUP($A33,'Membership-Insurance Progress R'!$B$8:$U$601,10,FALSE)</f>
        <v>0</v>
      </c>
      <c r="H33" s="53">
        <f>VLOOKUP($A33,'Membership-Insurance Progress R'!$B$8:$U$601,11,FALSE)</f>
        <v>1</v>
      </c>
      <c r="I33" s="54">
        <f>IF(E33,$H33/$E33,0)</f>
        <v>0.111111111111111</v>
      </c>
      <c r="J33" s="55">
        <f>VLOOKUP(A33,'Membership-Insurance Progress R'!B$8:U$601,13,FALSE)</f>
        <v>3</v>
      </c>
      <c r="K33" s="55">
        <f>VLOOKUP($A33,'Membership-Insurance Progress R'!$B$8:$U$601,17,FALSE)</f>
        <v>0</v>
      </c>
      <c r="L33" s="55">
        <f>VLOOKUP($A33,'Membership-Insurance Progress R'!$B$8:$U$601,18,FALSE)</f>
        <v>0</v>
      </c>
      <c r="M33" s="55">
        <f>VLOOKUP($A33,'Membership-Insurance Progress R'!$B$8:$U$601,19,FALSE)</f>
        <v>0</v>
      </c>
      <c r="N33" s="54">
        <f>IF(J33,$M33/$J33,0)</f>
        <v>0</v>
      </c>
      <c r="O33" t="s" s="56">
        <f>IF(ISERROR(VLOOKUP(A33,'365'!A$1:A$900,1,FALSE)),"x",VLOOKUP(A33,'365'!A$1:A$900,"x",FALSE))</f>
        <v>36</v>
      </c>
      <c r="P33" s="57">
        <f>IF(ISERROR(VLOOKUP(A33,'1728'!A$1:A$900,1,FALSE)),"x",VLOOKUP(A33,'1728'!A$1:A$900,"x",FALSE))</f>
      </c>
      <c r="Q33" s="58">
        <f>IF(ISERROR(VLOOKUP(A33,'SP7'!A$1:A$897,1,FALSE)),"x",VLOOKUP(A33,'SP7'!A$1:A$897,"x",FALSE))</f>
      </c>
      <c r="R33" t="s" s="59">
        <v>38</v>
      </c>
      <c r="S33" t="s" s="59">
        <v>39</v>
      </c>
      <c r="T33" t="s" s="59">
        <v>38</v>
      </c>
      <c r="U33" t="s" s="59">
        <v>39</v>
      </c>
      <c r="V33" s="61"/>
      <c r="W33" s="57">
        <f>IF(ISERROR(VLOOKUP(A33,'185'!A$1:A$900,1,FALSE)),"x",VLOOKUP(A33,'185'!A$1:A$900,"x",FALSE))</f>
      </c>
      <c r="X33" s="57">
        <f>IF(ISERROR(VLOOKUP(A33,'1295-1'!A$1:A$900,1,FALSE)),"x",VLOOKUP(A33,'1295-1'!A$1:A$900,"x",FALSE))</f>
      </c>
      <c r="Y33" s="48"/>
      <c r="Z33" s="33"/>
      <c r="AA33" s="33"/>
      <c r="AB33" s="33"/>
      <c r="AC33" s="33"/>
      <c r="AD33" s="33"/>
      <c r="AE33" s="33"/>
      <c r="AF33" s="33"/>
      <c r="AG33" s="33"/>
      <c r="AH33" s="33"/>
      <c r="AI33" s="33"/>
      <c r="AJ33" s="34"/>
    </row>
    <row r="34" ht="17.25" customHeight="1">
      <c r="A34" s="49">
        <v>7557</v>
      </c>
      <c r="B34" t="s" s="50">
        <f>VLOOKUP(A34,'Membership-Insurance Progress R'!B$8:C$719,2,FALSE)</f>
        <v>210</v>
      </c>
      <c r="C34" t="s" s="51">
        <f>VLOOKUP(A34,'Membership-Insurance Progress R'!B$8:D$601,3,FALSE)</f>
        <v>212</v>
      </c>
      <c r="D34" s="52">
        <f>VLOOKUP(A34,'Membership-Insurance Progress R'!B$8:U$601,4,FALSE)</f>
        <v>293</v>
      </c>
      <c r="E34" s="53">
        <f>VLOOKUP(A34,'Membership-Insurance Progress R'!B$8:U$601,5,FALSE)</f>
        <v>20</v>
      </c>
      <c r="F34" s="53">
        <f>VLOOKUP($A34,'Membership-Insurance Progress R'!$B$8:$U$601,9,FALSE)</f>
        <v>5</v>
      </c>
      <c r="G34" s="53">
        <f>VLOOKUP($A34,'Membership-Insurance Progress R'!$B$8:$U$601,10,FALSE)</f>
        <v>0</v>
      </c>
      <c r="H34" s="53">
        <f>VLOOKUP($A34,'Membership-Insurance Progress R'!$B$8:$U$601,11,FALSE)</f>
        <v>5</v>
      </c>
      <c r="I34" s="54">
        <f>IF(E34,$H34/$E34,0)</f>
        <v>0.25</v>
      </c>
      <c r="J34" s="55">
        <f>VLOOKUP(A34,'Membership-Insurance Progress R'!B$8:U$601,13,FALSE)</f>
        <v>7</v>
      </c>
      <c r="K34" s="55">
        <f>VLOOKUP($A34,'Membership-Insurance Progress R'!$B$8:$U$601,17,FALSE)</f>
        <v>3</v>
      </c>
      <c r="L34" s="55">
        <f>VLOOKUP($A34,'Membership-Insurance Progress R'!$B$8:$U$601,18,FALSE)</f>
        <v>0</v>
      </c>
      <c r="M34" s="55">
        <f>VLOOKUP($A34,'Membership-Insurance Progress R'!$B$8:$U$601,19,FALSE)</f>
        <v>3</v>
      </c>
      <c r="N34" s="54">
        <f>IF(J34,$M34/$J34,0)</f>
        <v>0.428571428571429</v>
      </c>
      <c r="O34" t="s" s="56">
        <f>IF(ISERROR(VLOOKUP(A34,'365'!A$1:A$900,1,FALSE)),"x",VLOOKUP(A34,'365'!A$1:A$900,"x",FALSE))</f>
        <v>36</v>
      </c>
      <c r="P34" s="57">
        <f>IF(ISERROR(VLOOKUP(A34,'1728'!A$1:A$900,1,FALSE)),"x",VLOOKUP(A34,'1728'!A$1:A$900,"x",FALSE))</f>
      </c>
      <c r="Q34" s="58">
        <f>IF(ISERROR(VLOOKUP(A34,'SP7'!A$1:A$897,1,FALSE)),"x",VLOOKUP(A34,'SP7'!A$1:A$897,"x",FALSE))</f>
      </c>
      <c r="R34" t="s" s="59">
        <v>39</v>
      </c>
      <c r="S34" t="s" s="59">
        <v>39</v>
      </c>
      <c r="T34" t="s" s="59">
        <v>39</v>
      </c>
      <c r="U34" t="s" s="59">
        <v>39</v>
      </c>
      <c r="V34" s="61"/>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49">
        <v>8901</v>
      </c>
      <c r="B35" t="s" s="50">
        <f>VLOOKUP(A35,'Membership-Insurance Progress R'!B$8:C$719,2,FALSE)</f>
        <v>210</v>
      </c>
      <c r="C35" t="s" s="51">
        <f>VLOOKUP(A35,'Membership-Insurance Progress R'!B$8:D$601,3,FALSE)</f>
        <v>213</v>
      </c>
      <c r="D35" s="52">
        <f>VLOOKUP(A35,'Membership-Insurance Progress R'!B$8:U$601,4,FALSE)</f>
        <v>171</v>
      </c>
      <c r="E35" s="53">
        <f>VLOOKUP(A35,'Membership-Insurance Progress R'!B$8:U$601,5,FALSE)</f>
        <v>11</v>
      </c>
      <c r="F35" s="53">
        <f>VLOOKUP($A35,'Membership-Insurance Progress R'!$B$8:$U$601,9,FALSE)</f>
        <v>2</v>
      </c>
      <c r="G35" s="53">
        <f>VLOOKUP($A35,'Membership-Insurance Progress R'!$B$8:$U$601,10,FALSE)</f>
        <v>0</v>
      </c>
      <c r="H35" s="53">
        <f>VLOOKUP($A35,'Membership-Insurance Progress R'!$B$8:$U$601,11,FALSE)</f>
        <v>2</v>
      </c>
      <c r="I35" s="54">
        <f>IF(E35,$H35/$E35,0)</f>
        <v>0.181818181818182</v>
      </c>
      <c r="J35" s="55">
        <f>VLOOKUP(A35,'Membership-Insurance Progress R'!B$8:U$601,13,FALSE)</f>
        <v>4</v>
      </c>
      <c r="K35" s="55">
        <f>VLOOKUP($A35,'Membership-Insurance Progress R'!$B$8:$U$601,17,FALSE)</f>
        <v>5</v>
      </c>
      <c r="L35" s="55">
        <f>VLOOKUP($A35,'Membership-Insurance Progress R'!$B$8:$U$601,18,FALSE)</f>
        <v>1</v>
      </c>
      <c r="M35" s="55">
        <f>VLOOKUP($A35,'Membership-Insurance Progress R'!$B$8:$U$601,19,FALSE)</f>
        <v>4</v>
      </c>
      <c r="N35" s="54">
        <f>IF(J35,$M35/$J35,0)</f>
        <v>1</v>
      </c>
      <c r="O35" t="s" s="56">
        <f>IF(ISERROR(VLOOKUP(A35,'365'!A$1:A$900,1,FALSE)),"x",VLOOKUP(A35,'365'!A$1:A$900,"x",FALSE))</f>
        <v>36</v>
      </c>
      <c r="P35" s="57">
        <f>IF(ISERROR(VLOOKUP(A35,'1728'!A$1:A$900,1,FALSE)),"x",VLOOKUP(A35,'1728'!A$1:A$900,"x",FALSE))</f>
      </c>
      <c r="Q35" s="58">
        <f>IF(ISERROR(VLOOKUP(A35,'SP7'!A$1:A$897,1,FALSE)),"x",VLOOKUP(A35,'SP7'!A$1:A$897,"x",FALSE))</f>
      </c>
      <c r="R35" t="s" s="59">
        <v>39</v>
      </c>
      <c r="S35" t="s" s="59">
        <v>39</v>
      </c>
      <c r="T35" t="s" s="59">
        <v>39</v>
      </c>
      <c r="U35" t="s" s="59">
        <v>39</v>
      </c>
      <c r="V35" s="60"/>
      <c r="W35" t="s" s="56">
        <f>IF(ISERROR(VLOOKUP(A35,'185'!A$1:A$900,1,FALSE)),"x",VLOOKUP(A35,'185'!A$1:A$900,"x",FALSE))</f>
        <v>36</v>
      </c>
      <c r="X35" t="s" s="56">
        <f>IF(ISERROR(VLOOKUP(A35,'1295-1'!A$1:A$900,1,FALSE)),"x",VLOOKUP(A35,'1295-1'!A$1:A$900,"x",FALSE))</f>
        <v>36</v>
      </c>
      <c r="Y35" s="48"/>
      <c r="Z35" s="33"/>
      <c r="AA35" s="33"/>
      <c r="AB35" s="33"/>
      <c r="AC35" s="33"/>
      <c r="AD35" s="33"/>
      <c r="AE35" s="33"/>
      <c r="AF35" s="33"/>
      <c r="AG35" s="33"/>
      <c r="AH35" s="33"/>
      <c r="AI35" s="33"/>
      <c r="AJ35" s="34"/>
    </row>
    <row r="36" ht="17.25" customHeight="1">
      <c r="A36" s="49">
        <v>14542</v>
      </c>
      <c r="B36" t="s" s="50">
        <f>VLOOKUP(A36,'Membership-Insurance Progress R'!B$8:C$719,2,FALSE)</f>
        <v>210</v>
      </c>
      <c r="C36" t="s" s="51">
        <f>VLOOKUP(A36,'Membership-Insurance Progress R'!B$8:D$601,3,FALSE)</f>
        <v>213</v>
      </c>
      <c r="D36" s="52">
        <f>VLOOKUP(A36,'Membership-Insurance Progress R'!B$8:U$601,4,FALSE)</f>
        <v>94</v>
      </c>
      <c r="E36" s="53">
        <f>VLOOKUP(A36,'Membership-Insurance Progress R'!B$8:U$601,5,FALSE)</f>
        <v>6</v>
      </c>
      <c r="F36" s="53">
        <f>VLOOKUP($A36,'Membership-Insurance Progress R'!$B$8:$U$601,9,FALSE)</f>
        <v>1</v>
      </c>
      <c r="G36" s="53">
        <f>VLOOKUP($A36,'Membership-Insurance Progress R'!$B$8:$U$601,10,FALSE)</f>
        <v>0</v>
      </c>
      <c r="H36" s="53">
        <f>VLOOKUP($A36,'Membership-Insurance Progress R'!$B$8:$U$601,11,FALSE)</f>
        <v>1</v>
      </c>
      <c r="I36" s="54">
        <f>IF(E36,$H36/$E36,0)</f>
        <v>0.166666666666667</v>
      </c>
      <c r="J36" s="55">
        <f>VLOOKUP(A36,'Membership-Insurance Progress R'!B$8:U$601,13,FALSE)</f>
        <v>3</v>
      </c>
      <c r="K36" s="55">
        <f>VLOOKUP($A36,'Membership-Insurance Progress R'!$B$8:$U$601,17,FALSE)</f>
        <v>2</v>
      </c>
      <c r="L36" s="55">
        <f>VLOOKUP($A36,'Membership-Insurance Progress R'!$B$8:$U$601,18,FALSE)</f>
        <v>0</v>
      </c>
      <c r="M36" s="55">
        <f>VLOOKUP($A36,'Membership-Insurance Progress R'!$B$8:$U$601,19,FALSE)</f>
        <v>2</v>
      </c>
      <c r="N36" s="54">
        <f>IF(J36,$M36/$J36,0)</f>
        <v>0.666666666666667</v>
      </c>
      <c r="O36" s="57">
        <f>IF(ISERROR(VLOOKUP(A36,'365'!A$1:A$900,1,FALSE)),"x",VLOOKUP(A36,'365'!A$1:A$900,"x",FALSE))</f>
      </c>
      <c r="P36" s="57">
        <f>IF(ISERROR(VLOOKUP(A36,'1728'!A$1:A$900,1,FALSE)),"x",VLOOKUP(A36,'1728'!A$1:A$900,"x",FALSE))</f>
      </c>
      <c r="Q36" s="58">
        <f>IF(ISERROR(VLOOKUP(A36,'SP7'!A$1:A$897,1,FALSE)),"x",VLOOKUP(A36,'SP7'!A$1:A$897,"x",FALSE))</f>
      </c>
      <c r="R36" t="s" s="59">
        <v>37</v>
      </c>
      <c r="S36" t="s" s="59">
        <v>38</v>
      </c>
      <c r="T36" t="s" s="59">
        <v>38</v>
      </c>
      <c r="U36" t="s" s="59">
        <v>38</v>
      </c>
      <c r="V36" s="60"/>
      <c r="W36" t="s" s="56">
        <f>IF(ISERROR(VLOOKUP(A36,'185'!A$1:A$900,1,FALSE)),"x",VLOOKUP(A36,'185'!A$1:A$900,"x",FALSE))</f>
        <v>36</v>
      </c>
      <c r="X36" t="s" s="56">
        <f>IF(ISERROR(VLOOKUP(A36,'1295-1'!A$1:A$900,1,FALSE)),"x",VLOOKUP(A36,'1295-1'!A$1:A$900,"x",FALSE))</f>
        <v>36</v>
      </c>
      <c r="Y36" s="48"/>
      <c r="Z36" s="33"/>
      <c r="AA36" s="33"/>
      <c r="AB36" s="33"/>
      <c r="AC36" s="33"/>
      <c r="AD36" s="33"/>
      <c r="AE36" s="33"/>
      <c r="AF36" s="33"/>
      <c r="AG36" s="33"/>
      <c r="AH36" s="33"/>
      <c r="AI36" s="33"/>
      <c r="AJ36" s="34"/>
    </row>
    <row r="37" ht="17.25" customHeight="1">
      <c r="A37" s="49">
        <v>1897</v>
      </c>
      <c r="B37" t="s" s="50">
        <f>VLOOKUP(A37,'Membership-Insurance Progress R'!B$8:C$719,2,FALSE)</f>
        <v>214</v>
      </c>
      <c r="C37" t="s" s="51">
        <f>VLOOKUP(A37,'Membership-Insurance Progress R'!B$8:D$601,3,FALSE)</f>
        <v>215</v>
      </c>
      <c r="D37" s="52">
        <f>VLOOKUP(A37,'Membership-Insurance Progress R'!B$8:U$601,4,FALSE)</f>
        <v>122</v>
      </c>
      <c r="E37" s="53">
        <f>VLOOKUP(A37,'Membership-Insurance Progress R'!B$8:U$601,5,FALSE)</f>
        <v>8</v>
      </c>
      <c r="F37" s="53">
        <f>VLOOKUP($A37,'Membership-Insurance Progress R'!$B$8:$U$601,9,FALSE)</f>
        <v>0</v>
      </c>
      <c r="G37" s="53">
        <f>VLOOKUP($A37,'Membership-Insurance Progress R'!$B$8:$U$601,10,FALSE)</f>
        <v>3</v>
      </c>
      <c r="H37" s="53">
        <f>VLOOKUP($A37,'Membership-Insurance Progress R'!$B$8:$U$601,11,FALSE)</f>
        <v>-3</v>
      </c>
      <c r="I37" s="54">
        <f>IF(E37,$H37/$E37,0)</f>
        <v>-0.375</v>
      </c>
      <c r="J37" s="55">
        <f>VLOOKUP(A37,'Membership-Insurance Progress R'!B$8:U$601,13,FALSE)</f>
        <v>3</v>
      </c>
      <c r="K37" s="55">
        <f>VLOOKUP($A37,'Membership-Insurance Progress R'!$B$8:$U$601,17,FALSE)</f>
        <v>0</v>
      </c>
      <c r="L37" s="55">
        <f>VLOOKUP($A37,'Membership-Insurance Progress R'!$B$8:$U$601,18,FALSE)</f>
        <v>0</v>
      </c>
      <c r="M37" s="55">
        <f>VLOOKUP($A37,'Membership-Insurance Progress R'!$B$8:$U$601,19,FALSE)</f>
        <v>0</v>
      </c>
      <c r="N37" s="54">
        <f>IF(J37,$M37/$J37,0)</f>
        <v>0</v>
      </c>
      <c r="O37" t="s" s="56">
        <f>IF(ISERROR(VLOOKUP(A37,'365'!A$1:A$900,1,FALSE)),"x",VLOOKUP(A37,'365'!A$1:A$900,"x",FALSE))</f>
        <v>36</v>
      </c>
      <c r="P37" s="57">
        <f>IF(ISERROR(VLOOKUP(A37,'1728'!A$1:A$900,1,FALSE)),"x",VLOOKUP(A37,'1728'!A$1:A$900,"x",FALSE))</f>
      </c>
      <c r="Q37" s="58">
        <f>IF(ISERROR(VLOOKUP(A37,'SP7'!A$1:A$897,1,FALSE)),"x",VLOOKUP(A37,'SP7'!A$1:A$897,"x",FALSE))</f>
      </c>
      <c r="R37" t="s" s="59">
        <v>39</v>
      </c>
      <c r="S37" t="s" s="59">
        <v>39</v>
      </c>
      <c r="T37" t="s" s="59">
        <v>38</v>
      </c>
      <c r="U37" t="s" s="59">
        <v>38</v>
      </c>
      <c r="V37" s="60"/>
      <c r="W37" t="s" s="56">
        <f>IF(ISERROR(VLOOKUP(A37,'185'!A$1:A$900,1,FALSE)),"x",VLOOKUP(A37,'185'!A$1:A$900,"x",FALSE))</f>
        <v>36</v>
      </c>
      <c r="X37" t="s" s="56">
        <f>IF(ISERROR(VLOOKUP(A37,'1295-1'!A$1:A$900,1,FALSE)),"x",VLOOKUP(A37,'1295-1'!A$1:A$900,"x",FALSE))</f>
        <v>36</v>
      </c>
      <c r="Y37" s="48"/>
      <c r="Z37" s="33"/>
      <c r="AA37" s="33"/>
      <c r="AB37" s="33"/>
      <c r="AC37" s="33"/>
      <c r="AD37" s="33"/>
      <c r="AE37" s="33"/>
      <c r="AF37" s="33"/>
      <c r="AG37" s="33"/>
      <c r="AH37" s="33"/>
      <c r="AI37" s="33"/>
      <c r="AJ37" s="34"/>
    </row>
    <row r="38" ht="17.25" customHeight="1">
      <c r="A38" s="49">
        <v>7411</v>
      </c>
      <c r="B38" t="s" s="50">
        <f>VLOOKUP(A38,'Membership-Insurance Progress R'!B$8:C$719,2,FALSE)</f>
        <v>214</v>
      </c>
      <c r="C38" t="s" s="51">
        <f>VLOOKUP(A38,'Membership-Insurance Progress R'!B$8:D$601,3,FALSE)</f>
        <v>216</v>
      </c>
      <c r="D38" s="52">
        <f>VLOOKUP(A38,'Membership-Insurance Progress R'!B$8:U$601,4,FALSE)</f>
        <v>62</v>
      </c>
      <c r="E38" s="53">
        <f>VLOOKUP(A38,'Membership-Insurance Progress R'!B$8:U$601,5,FALSE)</f>
        <v>4</v>
      </c>
      <c r="F38" s="53">
        <f>VLOOKUP($A38,'Membership-Insurance Progress R'!$B$8:$U$601,9,FALSE)</f>
        <v>0</v>
      </c>
      <c r="G38" s="53">
        <f>VLOOKUP($A38,'Membership-Insurance Progress R'!$B$8:$U$601,10,FALSE)</f>
        <v>0</v>
      </c>
      <c r="H38" s="53">
        <f>VLOOKUP($A38,'Membership-Insurance Progress R'!$B$8:$U$601,11,FALSE)</f>
        <v>0</v>
      </c>
      <c r="I38" s="54">
        <f>IF(E38,$H38/$E38,0)</f>
        <v>0</v>
      </c>
      <c r="J38" s="55">
        <f>VLOOKUP(A38,'Membership-Insurance Progress R'!B$8:U$601,13,FALSE)</f>
        <v>3</v>
      </c>
      <c r="K38" s="55">
        <f>VLOOKUP($A38,'Membership-Insurance Progress R'!$B$8:$U$601,17,FALSE)</f>
        <v>0</v>
      </c>
      <c r="L38" s="55">
        <f>VLOOKUP($A38,'Membership-Insurance Progress R'!$B$8:$U$601,18,FALSE)</f>
        <v>0</v>
      </c>
      <c r="M38" s="55">
        <f>VLOOKUP($A38,'Membership-Insurance Progress R'!$B$8:$U$601,19,FALSE)</f>
        <v>0</v>
      </c>
      <c r="N38" s="54">
        <f>IF(J38,$M38/$J38,0)</f>
        <v>0</v>
      </c>
      <c r="O38" s="57">
        <f>IF(ISERROR(VLOOKUP(A38,'365'!A$1:A$900,1,FALSE)),"x",VLOOKUP(A38,'365'!A$1:A$900,"x",FALSE))</f>
      </c>
      <c r="P38" s="57">
        <f>IF(ISERROR(VLOOKUP(A38,'1728'!A$1:A$900,1,FALSE)),"x",VLOOKUP(A38,'1728'!A$1:A$900,"x",FALSE))</f>
      </c>
      <c r="Q38" s="58">
        <f>IF(ISERROR(VLOOKUP(A38,'SP7'!A$1:A$897,1,FALSE)),"x",VLOOKUP(A38,'SP7'!A$1:A$897,"x",FALSE))</f>
      </c>
      <c r="R38" t="s" s="59">
        <v>38</v>
      </c>
      <c r="S38" t="s" s="59">
        <v>38</v>
      </c>
      <c r="T38" t="s" s="59">
        <v>38</v>
      </c>
      <c r="U38" t="s" s="59">
        <v>38</v>
      </c>
      <c r="V38" s="60"/>
      <c r="W38" s="57">
        <f>IF(ISERROR(VLOOKUP(A38,'185'!A$1:A$900,1,FALSE)),"x",VLOOKUP(A38,'185'!A$1:A$900,"x",FALSE))</f>
      </c>
      <c r="X38" s="57">
        <f>IF(ISERROR(VLOOKUP(A38,'1295-1'!A$1:A$900,1,FALSE)),"x",VLOOKUP(A38,'1295-1'!A$1:A$900,"x",FALSE))</f>
      </c>
      <c r="Y38" s="48"/>
      <c r="Z38" s="33"/>
      <c r="AA38" s="33"/>
      <c r="AB38" s="33"/>
      <c r="AC38" s="33"/>
      <c r="AD38" s="33"/>
      <c r="AE38" s="33"/>
      <c r="AF38" s="33"/>
      <c r="AG38" s="33"/>
      <c r="AH38" s="33"/>
      <c r="AI38" s="33"/>
      <c r="AJ38" s="34"/>
    </row>
    <row r="39" ht="17.25" customHeight="1">
      <c r="A39" s="49">
        <v>3470</v>
      </c>
      <c r="B39" t="s" s="50">
        <f>VLOOKUP(A39,'Membership-Insurance Progress R'!B$8:C$719,2,FALSE)</f>
        <v>214</v>
      </c>
      <c r="C39" t="s" s="51">
        <f>VLOOKUP(A39,'Membership-Insurance Progress R'!B$8:D$601,3,FALSE)</f>
        <v>213</v>
      </c>
      <c r="D39" s="52">
        <f>VLOOKUP(A39,'Membership-Insurance Progress R'!B$8:U$601,4,FALSE)</f>
        <v>103</v>
      </c>
      <c r="E39" s="53">
        <f>VLOOKUP(A39,'Membership-Insurance Progress R'!B$8:U$601,5,FALSE)</f>
        <v>6</v>
      </c>
      <c r="F39" s="53">
        <f>VLOOKUP($A39,'Membership-Insurance Progress R'!$B$8:$U$601,9,FALSE)</f>
        <v>2</v>
      </c>
      <c r="G39" s="53">
        <f>VLOOKUP($A39,'Membership-Insurance Progress R'!$B$8:$U$601,10,FALSE)</f>
        <v>0</v>
      </c>
      <c r="H39" s="53">
        <f>VLOOKUP($A39,'Membership-Insurance Progress R'!$B$8:$U$601,11,FALSE)</f>
        <v>2</v>
      </c>
      <c r="I39" s="54">
        <f>IF(E39,$H39/$E39,0)</f>
        <v>0.333333333333333</v>
      </c>
      <c r="J39" s="55">
        <f>VLOOKUP(A39,'Membership-Insurance Progress R'!B$8:U$601,13,FALSE)</f>
        <v>3</v>
      </c>
      <c r="K39" s="55">
        <f>VLOOKUP($A39,'Membership-Insurance Progress R'!$B$8:$U$601,17,FALSE)</f>
        <v>0</v>
      </c>
      <c r="L39" s="55">
        <f>VLOOKUP($A39,'Membership-Insurance Progress R'!$B$8:$U$601,18,FALSE)</f>
        <v>0</v>
      </c>
      <c r="M39" s="55">
        <f>VLOOKUP($A39,'Membership-Insurance Progress R'!$B$8:$U$601,19,FALSE)</f>
        <v>0</v>
      </c>
      <c r="N39" s="54">
        <f>IF(J39,$M39/$J39,0)</f>
        <v>0</v>
      </c>
      <c r="O39" t="s" s="56">
        <f>IF(ISERROR(VLOOKUP(A39,'365'!A$1:A$900,1,FALSE)),"x",VLOOKUP(A39,'365'!A$1:A$900,"x",FALSE))</f>
        <v>36</v>
      </c>
      <c r="P39" s="57">
        <f>IF(ISERROR(VLOOKUP(A39,'1728'!A$1:A$900,1,FALSE)),"x",VLOOKUP(A39,'1728'!A$1:A$900,"x",FALSE))</f>
      </c>
      <c r="Q39" s="58">
        <f>IF(ISERROR(VLOOKUP(A39,'SP7'!A$1:A$897,1,FALSE)),"x",VLOOKUP(A39,'SP7'!A$1:A$897,"x",FALSE))</f>
      </c>
      <c r="R39" t="s" s="59">
        <v>39</v>
      </c>
      <c r="S39" t="s" s="59">
        <v>38</v>
      </c>
      <c r="T39" t="s" s="59">
        <v>38</v>
      </c>
      <c r="U39" t="s" s="59">
        <v>38</v>
      </c>
      <c r="V39" s="61"/>
      <c r="W39" t="s" s="56">
        <f>IF(ISERROR(VLOOKUP(A39,'185'!A$1:A$900,1,FALSE)),"x",VLOOKUP(A39,'185'!A$1:A$900,"x",FALSE))</f>
        <v>36</v>
      </c>
      <c r="X39" s="57">
        <f>IF(ISERROR(VLOOKUP(A39,'1295-1'!A$1:A$900,1,FALSE)),"x",VLOOKUP(A39,'1295-1'!A$1:A$900,"x",FALSE))</f>
      </c>
      <c r="Y39" s="48"/>
      <c r="Z39" s="33"/>
      <c r="AA39" s="33"/>
      <c r="AB39" s="33"/>
      <c r="AC39" s="33"/>
      <c r="AD39" s="33"/>
      <c r="AE39" s="33"/>
      <c r="AF39" s="33"/>
      <c r="AG39" s="33"/>
      <c r="AH39" s="33"/>
      <c r="AI39" s="33"/>
      <c r="AJ39" s="34"/>
    </row>
    <row r="40" ht="17.25" customHeight="1">
      <c r="A40" s="49">
        <v>4683</v>
      </c>
      <c r="B40" t="s" s="50">
        <f>VLOOKUP(A40,'Membership-Insurance Progress R'!B$8:C$719,2,FALSE)</f>
        <v>214</v>
      </c>
      <c r="C40" t="s" s="51">
        <f>VLOOKUP(A40,'Membership-Insurance Progress R'!B$8:D$601,3,FALSE)</f>
        <v>213</v>
      </c>
      <c r="D40" s="52">
        <f>VLOOKUP(A40,'Membership-Insurance Progress R'!B$8:U$601,4,FALSE)</f>
        <v>70</v>
      </c>
      <c r="E40" s="53">
        <f>VLOOKUP(A40,'Membership-Insurance Progress R'!B$8:U$601,5,FALSE)</f>
        <v>5</v>
      </c>
      <c r="F40" s="53">
        <f>VLOOKUP($A40,'Membership-Insurance Progress R'!$B$8:$U$601,9,FALSE)</f>
        <v>1</v>
      </c>
      <c r="G40" s="53">
        <f>VLOOKUP($A40,'Membership-Insurance Progress R'!$B$8:$U$601,10,FALSE)</f>
        <v>0</v>
      </c>
      <c r="H40" s="53">
        <f>VLOOKUP($A40,'Membership-Insurance Progress R'!$B$8:$U$601,11,FALSE)</f>
        <v>1</v>
      </c>
      <c r="I40" s="54">
        <f>IF(E40,$H40/$E40,0)</f>
        <v>0.2</v>
      </c>
      <c r="J40" s="55">
        <f>VLOOKUP(A40,'Membership-Insurance Progress R'!B$8:U$601,13,FALSE)</f>
        <v>3</v>
      </c>
      <c r="K40" s="55">
        <f>VLOOKUP($A40,'Membership-Insurance Progress R'!$B$8:$U$601,17,FALSE)</f>
        <v>0</v>
      </c>
      <c r="L40" s="55">
        <f>VLOOKUP($A40,'Membership-Insurance Progress R'!$B$8:$U$601,18,FALSE)</f>
        <v>0</v>
      </c>
      <c r="M40" s="55">
        <f>VLOOKUP($A40,'Membership-Insurance Progress R'!$B$8:$U$601,19,FALSE)</f>
        <v>0</v>
      </c>
      <c r="N40" s="54">
        <f>IF(J40,$M40/$J40,0)</f>
        <v>0</v>
      </c>
      <c r="O40" t="s" s="56">
        <f>IF(ISERROR(VLOOKUP(A40,'365'!A$1:A$900,1,FALSE)),"x",VLOOKUP(A40,'365'!A$1:A$900,"x",FALSE))</f>
        <v>36</v>
      </c>
      <c r="P40" s="57">
        <f>IF(ISERROR(VLOOKUP(A40,'1728'!A$1:A$900,1,FALSE)),"x",VLOOKUP(A40,'1728'!A$1:A$900,"x",FALSE))</f>
      </c>
      <c r="Q40" s="58">
        <f>IF(ISERROR(VLOOKUP(A40,'SP7'!A$1:A$897,1,FALSE)),"x",VLOOKUP(A40,'SP7'!A$1:A$897,"x",FALSE))</f>
      </c>
      <c r="R40" t="s" s="59">
        <v>37</v>
      </c>
      <c r="S40" t="s" s="59">
        <v>38</v>
      </c>
      <c r="T40" t="s" s="59">
        <v>38</v>
      </c>
      <c r="U40" t="s" s="59">
        <v>38</v>
      </c>
      <c r="V40" s="61"/>
      <c r="W40" t="s" s="56">
        <f>IF(ISERROR(VLOOKUP(A40,'185'!A$1:A$900,1,FALSE)),"x",VLOOKUP(A40,'185'!A$1:A$900,"x",FALSE))</f>
        <v>36</v>
      </c>
      <c r="X40" t="s" s="56">
        <f>IF(ISERROR(VLOOKUP(A40,'1295-1'!A$1:A$900,1,FALSE)),"x",VLOOKUP(A40,'1295-1'!A$1:A$900,"x",FALSE))</f>
        <v>36</v>
      </c>
      <c r="Y40" s="48"/>
      <c r="Z40" s="33"/>
      <c r="AA40" s="33"/>
      <c r="AB40" s="33"/>
      <c r="AC40" s="33"/>
      <c r="AD40" s="33"/>
      <c r="AE40" s="33"/>
      <c r="AF40" s="33"/>
      <c r="AG40" s="33"/>
      <c r="AH40" s="33"/>
      <c r="AI40" s="33"/>
      <c r="AJ40" s="34"/>
    </row>
    <row r="41" ht="17.25" customHeight="1">
      <c r="A41" s="49">
        <v>12163</v>
      </c>
      <c r="B41" t="s" s="50">
        <f>VLOOKUP(A41,'Membership-Insurance Progress R'!B$8:C$719,2,FALSE)</f>
        <v>214</v>
      </c>
      <c r="C41" t="s" s="51">
        <f>VLOOKUP(A41,'Membership-Insurance Progress R'!B$8:D$601,3,FALSE)</f>
        <v>217</v>
      </c>
      <c r="D41" s="52">
        <f>VLOOKUP(A41,'Membership-Insurance Progress R'!B$8:U$601,4,FALSE)</f>
        <v>83</v>
      </c>
      <c r="E41" s="53">
        <f>VLOOKUP(A41,'Membership-Insurance Progress R'!B$8:U$601,5,FALSE)</f>
        <v>6</v>
      </c>
      <c r="F41" s="53">
        <f>VLOOKUP($A41,'Membership-Insurance Progress R'!$B$8:$U$601,9,FALSE)</f>
        <v>2</v>
      </c>
      <c r="G41" s="53">
        <f>VLOOKUP($A41,'Membership-Insurance Progress R'!$B$8:$U$601,10,FALSE)</f>
        <v>0</v>
      </c>
      <c r="H41" s="53">
        <f>VLOOKUP($A41,'Membership-Insurance Progress R'!$B$8:$U$601,11,FALSE)</f>
        <v>2</v>
      </c>
      <c r="I41" s="54">
        <f>IF(E41,$H41/$E41,0)</f>
        <v>0.333333333333333</v>
      </c>
      <c r="J41" s="55">
        <f>VLOOKUP(A41,'Membership-Insurance Progress R'!B$8:U$601,13,FALSE)</f>
        <v>3</v>
      </c>
      <c r="K41" s="55">
        <f>VLOOKUP($A41,'Membership-Insurance Progress R'!$B$8:$U$601,17,FALSE)</f>
        <v>1</v>
      </c>
      <c r="L41" s="55">
        <f>VLOOKUP($A41,'Membership-Insurance Progress R'!$B$8:$U$601,18,FALSE)</f>
        <v>1</v>
      </c>
      <c r="M41" s="55">
        <f>VLOOKUP($A41,'Membership-Insurance Progress R'!$B$8:$U$601,19,FALSE)</f>
        <v>0</v>
      </c>
      <c r="N41" s="54">
        <f>IF(J41,$M41/$J41,0)</f>
        <v>0</v>
      </c>
      <c r="O41" t="s" s="56">
        <f>IF(ISERROR(VLOOKUP(A41,'365'!A$1:A$900,1,FALSE)),"x",VLOOKUP(A41,'365'!A$1:A$900,"x",FALSE))</f>
        <v>36</v>
      </c>
      <c r="P41" s="57">
        <f>IF(ISERROR(VLOOKUP(A41,'1728'!A$1:A$900,1,FALSE)),"x",VLOOKUP(A41,'1728'!A$1:A$900,"x",FALSE))</f>
      </c>
      <c r="Q41" s="58">
        <f>IF(ISERROR(VLOOKUP(A41,'SP7'!A$1:A$897,1,FALSE)),"x",VLOOKUP(A41,'SP7'!A$1:A$897,"x",FALSE))</f>
      </c>
      <c r="R41" t="s" s="59">
        <v>39</v>
      </c>
      <c r="S41" t="s" s="59">
        <v>39</v>
      </c>
      <c r="T41" t="s" s="59">
        <v>39</v>
      </c>
      <c r="U41" t="s" s="59">
        <v>38</v>
      </c>
      <c r="V41" s="60"/>
      <c r="W41" t="s" s="56">
        <f>IF(ISERROR(VLOOKUP(A41,'185'!A$1:A$900,1,FALSE)),"x",VLOOKUP(A41,'185'!A$1:A$900,"x",FALSE))</f>
        <v>36</v>
      </c>
      <c r="X41" s="57">
        <f>IF(ISERROR(VLOOKUP(A41,'1295-1'!A$1:A$900,1,FALSE)),"x",VLOOKUP(A41,'1295-1'!A$1:A$900,"x",FALSE))</f>
      </c>
      <c r="Y41" s="48"/>
      <c r="Z41" s="33"/>
      <c r="AA41" s="33"/>
      <c r="AB41" s="33"/>
      <c r="AC41" s="33"/>
      <c r="AD41" s="33"/>
      <c r="AE41" s="33"/>
      <c r="AF41" s="33"/>
      <c r="AG41" s="33"/>
      <c r="AH41" s="33"/>
      <c r="AI41" s="33"/>
      <c r="AJ41" s="34"/>
    </row>
    <row r="42" ht="17.25" customHeight="1">
      <c r="A42" s="49">
        <v>7568</v>
      </c>
      <c r="B42" t="s" s="50">
        <f>VLOOKUP(A42,'Membership-Insurance Progress R'!B$8:C$719,2,FALSE)</f>
        <v>218</v>
      </c>
      <c r="C42" t="s" s="51">
        <f>VLOOKUP(A42,'Membership-Insurance Progress R'!B$8:D$601,3,FALSE)</f>
        <v>219</v>
      </c>
      <c r="D42" s="52">
        <f>VLOOKUP(A42,'Membership-Insurance Progress R'!B$8:U$601,4,FALSE)</f>
        <v>133</v>
      </c>
      <c r="E42" s="53">
        <f>VLOOKUP(A42,'Membership-Insurance Progress R'!B$8:U$601,5,FALSE)</f>
        <v>9</v>
      </c>
      <c r="F42" s="53">
        <f>VLOOKUP($A42,'Membership-Insurance Progress R'!$B$8:$U$601,9,FALSE)</f>
        <v>5</v>
      </c>
      <c r="G42" s="53">
        <f>VLOOKUP($A42,'Membership-Insurance Progress R'!$B$8:$U$601,10,FALSE)</f>
        <v>0</v>
      </c>
      <c r="H42" s="53">
        <f>VLOOKUP($A42,'Membership-Insurance Progress R'!$B$8:$U$601,11,FALSE)</f>
        <v>5</v>
      </c>
      <c r="I42" s="54">
        <f>IF(E42,$H42/$E42,0)</f>
        <v>0.555555555555556</v>
      </c>
      <c r="J42" s="55">
        <f>VLOOKUP(A42,'Membership-Insurance Progress R'!B$8:U$601,13,FALSE)</f>
        <v>3</v>
      </c>
      <c r="K42" s="55">
        <f>VLOOKUP($A42,'Membership-Insurance Progress R'!$B$8:$U$601,17,FALSE)</f>
        <v>0</v>
      </c>
      <c r="L42" s="55">
        <f>VLOOKUP($A42,'Membership-Insurance Progress R'!$B$8:$U$601,18,FALSE)</f>
        <v>0</v>
      </c>
      <c r="M42" s="55">
        <f>VLOOKUP($A42,'Membership-Insurance Progress R'!$B$8:$U$601,19,FALSE)</f>
        <v>0</v>
      </c>
      <c r="N42" s="54">
        <f>IF(J42,$M42/$J42,0)</f>
        <v>0</v>
      </c>
      <c r="O42" t="s" s="56">
        <f>IF(ISERROR(VLOOKUP(A42,'365'!A$1:A$900,1,FALSE)),"x",VLOOKUP(A42,'365'!A$1:A$900,"x",FALSE))</f>
        <v>36</v>
      </c>
      <c r="P42" s="57">
        <f>IF(ISERROR(VLOOKUP(A42,'1728'!A$1:A$900,1,FALSE)),"x",VLOOKUP(A42,'1728'!A$1:A$900,"x",FALSE))</f>
      </c>
      <c r="Q42" s="58">
        <f>IF(ISERROR(VLOOKUP(A42,'SP7'!A$1:A$897,1,FALSE)),"x",VLOOKUP(A42,'SP7'!A$1:A$897,"x",FALSE))</f>
      </c>
      <c r="R42" t="s" s="59">
        <v>39</v>
      </c>
      <c r="S42" t="s" s="59">
        <v>38</v>
      </c>
      <c r="T42" t="s" s="59">
        <v>38</v>
      </c>
      <c r="U42" t="s" s="59">
        <v>39</v>
      </c>
      <c r="V42" s="60"/>
      <c r="W42" t="s" s="56">
        <f>IF(ISERROR(VLOOKUP(A42,'185'!A$1:A$900,1,FALSE)),"x",VLOOKUP(A42,'185'!A$1:A$900,"x",FALSE))</f>
        <v>36</v>
      </c>
      <c r="X42" t="s" s="56">
        <f>IF(ISERROR(VLOOKUP(A42,'1295-1'!A$1:A$900,1,FALSE)),"x",VLOOKUP(A42,'1295-1'!A$1:A$900,"x",FALSE))</f>
        <v>36</v>
      </c>
      <c r="Y42" s="48"/>
      <c r="Z42" s="33"/>
      <c r="AA42" s="33"/>
      <c r="AB42" s="33"/>
      <c r="AC42" s="33"/>
      <c r="AD42" s="33"/>
      <c r="AE42" s="33"/>
      <c r="AF42" s="33"/>
      <c r="AG42" s="33"/>
      <c r="AH42" s="33"/>
      <c r="AI42" s="33"/>
      <c r="AJ42" s="34"/>
    </row>
    <row r="43" ht="17.25" customHeight="1">
      <c r="A43" s="49">
        <v>1286</v>
      </c>
      <c r="B43" t="s" s="50">
        <f>VLOOKUP(A43,'Membership-Insurance Progress R'!B$8:C$719,2,FALSE)</f>
        <v>218</v>
      </c>
      <c r="C43" t="s" s="51">
        <f>VLOOKUP(A43,'Membership-Insurance Progress R'!B$8:D$601,3,FALSE)</f>
        <v>213</v>
      </c>
      <c r="D43" s="52">
        <f>VLOOKUP(A43,'Membership-Insurance Progress R'!B$8:U$601,4,FALSE)</f>
        <v>177</v>
      </c>
      <c r="E43" s="53">
        <f>VLOOKUP(A43,'Membership-Insurance Progress R'!B$8:U$601,5,FALSE)</f>
        <v>11</v>
      </c>
      <c r="F43" s="53">
        <f>VLOOKUP($A43,'Membership-Insurance Progress R'!$B$8:$U$601,9,FALSE)</f>
        <v>6</v>
      </c>
      <c r="G43" s="53">
        <f>VLOOKUP($A43,'Membership-Insurance Progress R'!$B$8:$U$601,10,FALSE)</f>
        <v>0</v>
      </c>
      <c r="H43" s="53">
        <f>VLOOKUP($A43,'Membership-Insurance Progress R'!$B$8:$U$601,11,FALSE)</f>
        <v>6</v>
      </c>
      <c r="I43" s="54">
        <f>IF(E43,$H43/$E43,0)</f>
        <v>0.545454545454545</v>
      </c>
      <c r="J43" s="55">
        <f>VLOOKUP(A43,'Membership-Insurance Progress R'!B$8:U$601,13,FALSE)</f>
        <v>4</v>
      </c>
      <c r="K43" s="55">
        <f>VLOOKUP($A43,'Membership-Insurance Progress R'!$B$8:$U$601,17,FALSE)</f>
        <v>0</v>
      </c>
      <c r="L43" s="55">
        <f>VLOOKUP($A43,'Membership-Insurance Progress R'!$B$8:$U$601,18,FALSE)</f>
        <v>1</v>
      </c>
      <c r="M43" s="55">
        <f>VLOOKUP($A43,'Membership-Insurance Progress R'!$B$8:$U$601,19,FALSE)</f>
        <v>-1</v>
      </c>
      <c r="N43" s="54">
        <f>IF(J43,$M43/$J43,0)</f>
        <v>-0.25</v>
      </c>
      <c r="O43" t="s" s="56">
        <f>IF(ISERROR(VLOOKUP(A43,'365'!A$1:A$900,1,FALSE)),"x",VLOOKUP(A43,'365'!A$1:A$900,"x",FALSE))</f>
        <v>36</v>
      </c>
      <c r="P43" s="57">
        <f>IF(ISERROR(VLOOKUP(A43,'1728'!A$1:A$900,1,FALSE)),"x",VLOOKUP(A43,'1728'!A$1:A$900,"x",FALSE))</f>
      </c>
      <c r="Q43" s="58">
        <f>IF(ISERROR(VLOOKUP(A43,'SP7'!A$1:A$897,1,FALSE)),"x",VLOOKUP(A43,'SP7'!A$1:A$897,"x",FALSE))</f>
      </c>
      <c r="R43" t="s" s="59">
        <v>39</v>
      </c>
      <c r="S43" t="s" s="59">
        <v>39</v>
      </c>
      <c r="T43" t="s" s="59">
        <v>39</v>
      </c>
      <c r="U43" t="s" s="59">
        <v>39</v>
      </c>
      <c r="V43" s="60"/>
      <c r="W43" t="s" s="56">
        <f>IF(ISERROR(VLOOKUP(A43,'185'!A$1:A$900,1,FALSE)),"x",VLOOKUP(A43,'185'!A$1:A$900,"x",FALSE))</f>
        <v>36</v>
      </c>
      <c r="X43" s="57">
        <f>IF(ISERROR(VLOOKUP(A43,'1295-1'!A$1:A$900,1,FALSE)),"x",VLOOKUP(A43,'1295-1'!A$1:A$900,"x",FALSE))</f>
      </c>
      <c r="Y43" s="48"/>
      <c r="Z43" s="33"/>
      <c r="AA43" s="33"/>
      <c r="AB43" s="33"/>
      <c r="AC43" s="33"/>
      <c r="AD43" s="33"/>
      <c r="AE43" s="33"/>
      <c r="AF43" s="33"/>
      <c r="AG43" s="33"/>
      <c r="AH43" s="33"/>
      <c r="AI43" s="33"/>
      <c r="AJ43" s="34"/>
    </row>
    <row r="44" ht="17.25" customHeight="1">
      <c r="A44" s="49">
        <v>3202</v>
      </c>
      <c r="B44" t="s" s="50">
        <f>VLOOKUP(A44,'Membership-Insurance Progress R'!B$8:C$719,2,FALSE)</f>
        <v>218</v>
      </c>
      <c r="C44" t="s" s="51">
        <f>VLOOKUP(A44,'Membership-Insurance Progress R'!B$8:D$601,3,FALSE)</f>
        <v>213</v>
      </c>
      <c r="D44" s="52">
        <f>VLOOKUP(A44,'Membership-Insurance Progress R'!B$8:U$601,4,FALSE)</f>
        <v>148</v>
      </c>
      <c r="E44" s="53">
        <f>VLOOKUP(A44,'Membership-Insurance Progress R'!B$8:U$601,5,FALSE)</f>
        <v>9</v>
      </c>
      <c r="F44" s="53">
        <f>VLOOKUP($A44,'Membership-Insurance Progress R'!$B$8:$U$601,9,FALSE)</f>
        <v>0</v>
      </c>
      <c r="G44" s="53">
        <f>VLOOKUP($A44,'Membership-Insurance Progress R'!$B$8:$U$601,10,FALSE)</f>
        <v>0</v>
      </c>
      <c r="H44" s="53">
        <f>VLOOKUP($A44,'Membership-Insurance Progress R'!$B$8:$U$601,11,FALSE)</f>
        <v>0</v>
      </c>
      <c r="I44" s="54">
        <f>IF(E44,$H44/$E44,0)</f>
        <v>0</v>
      </c>
      <c r="J44" s="55">
        <f>VLOOKUP(A44,'Membership-Insurance Progress R'!B$8:U$601,13,FALSE)</f>
        <v>3</v>
      </c>
      <c r="K44" s="55">
        <f>VLOOKUP($A44,'Membership-Insurance Progress R'!$B$8:$U$601,17,FALSE)</f>
        <v>0</v>
      </c>
      <c r="L44" s="55">
        <f>VLOOKUP($A44,'Membership-Insurance Progress R'!$B$8:$U$601,18,FALSE)</f>
        <v>0</v>
      </c>
      <c r="M44" s="55">
        <f>VLOOKUP($A44,'Membership-Insurance Progress R'!$B$8:$U$601,19,FALSE)</f>
        <v>0</v>
      </c>
      <c r="N44" s="54">
        <f>IF(J44,$M44/$J44,0)</f>
        <v>0</v>
      </c>
      <c r="O44" t="s" s="56">
        <f>IF(ISERROR(VLOOKUP(A44,'365'!A$1:A$900,1,FALSE)),"x",VLOOKUP(A44,'365'!A$1:A$900,"x",FALSE))</f>
        <v>36</v>
      </c>
      <c r="P44" s="57">
        <f>IF(ISERROR(VLOOKUP(A44,'1728'!A$1:A$900,1,FALSE)),"x",VLOOKUP(A44,'1728'!A$1:A$900,"x",FALSE))</f>
      </c>
      <c r="Q44" s="58">
        <f>IF(ISERROR(VLOOKUP(A44,'SP7'!A$1:A$897,1,FALSE)),"x",VLOOKUP(A44,'SP7'!A$1:A$897,"x",FALSE))</f>
      </c>
      <c r="R44" t="s" s="59">
        <v>39</v>
      </c>
      <c r="S44" t="s" s="59">
        <v>39</v>
      </c>
      <c r="T44" t="s" s="59">
        <v>39</v>
      </c>
      <c r="U44" t="s" s="59">
        <v>39</v>
      </c>
      <c r="V44" s="60"/>
      <c r="W44" t="s" s="56">
        <f>IF(ISERROR(VLOOKUP(A44,'185'!A$1:A$900,1,FALSE)),"x",VLOOKUP(A44,'185'!A$1:A$900,"x",FALSE))</f>
        <v>36</v>
      </c>
      <c r="X44" t="s" s="56">
        <f>IF(ISERROR(VLOOKUP(A44,'1295-1'!A$1:A$900,1,FALSE)),"x",VLOOKUP(A44,'1295-1'!A$1:A$900,"x",FALSE))</f>
        <v>36</v>
      </c>
      <c r="Y44" s="48"/>
      <c r="Z44" s="33"/>
      <c r="AA44" s="33"/>
      <c r="AB44" s="33"/>
      <c r="AC44" s="33"/>
      <c r="AD44" s="33"/>
      <c r="AE44" s="33"/>
      <c r="AF44" s="33"/>
      <c r="AG44" s="33"/>
      <c r="AH44" s="33"/>
      <c r="AI44" s="33"/>
      <c r="AJ44" s="34"/>
    </row>
    <row r="45" ht="17.25" customHeight="1">
      <c r="A45" s="49">
        <v>5345</v>
      </c>
      <c r="B45" t="s" s="50">
        <f>VLOOKUP(A45,'Membership-Insurance Progress R'!B$8:C$719,2,FALSE)</f>
        <v>218</v>
      </c>
      <c r="C45" t="s" s="51">
        <f>VLOOKUP(A45,'Membership-Insurance Progress R'!B$8:D$601,3,FALSE)</f>
        <v>213</v>
      </c>
      <c r="D45" s="52">
        <f>VLOOKUP(A45,'Membership-Insurance Progress R'!B$8:U$601,4,FALSE)</f>
        <v>48</v>
      </c>
      <c r="E45" s="53">
        <f>VLOOKUP(A45,'Membership-Insurance Progress R'!B$8:U$601,5,FALSE)</f>
        <v>4</v>
      </c>
      <c r="F45" s="53">
        <f>VLOOKUP($A45,'Membership-Insurance Progress R'!$B$8:$U$601,9,FALSE)</f>
        <v>1</v>
      </c>
      <c r="G45" s="53">
        <f>VLOOKUP($A45,'Membership-Insurance Progress R'!$B$8:$U$601,10,FALSE)</f>
        <v>0</v>
      </c>
      <c r="H45" s="53">
        <f>VLOOKUP($A45,'Membership-Insurance Progress R'!$B$8:$U$601,11,FALSE)</f>
        <v>1</v>
      </c>
      <c r="I45" s="54">
        <f>IF(E45,$H45/$E45,0)</f>
        <v>0.25</v>
      </c>
      <c r="J45" s="55">
        <f>VLOOKUP(A45,'Membership-Insurance Progress R'!B$8:U$601,13,FALSE)</f>
        <v>3</v>
      </c>
      <c r="K45" s="55">
        <f>VLOOKUP($A45,'Membership-Insurance Progress R'!$B$8:$U$601,17,FALSE)</f>
        <v>0</v>
      </c>
      <c r="L45" s="55">
        <f>VLOOKUP($A45,'Membership-Insurance Progress R'!$B$8:$U$601,18,FALSE)</f>
        <v>0</v>
      </c>
      <c r="M45" s="55">
        <f>VLOOKUP($A45,'Membership-Insurance Progress R'!$B$8:$U$601,19,FALSE)</f>
        <v>0</v>
      </c>
      <c r="N45" s="54">
        <f>IF(J45,$M45/$J45,0)</f>
        <v>0</v>
      </c>
      <c r="O45" t="s" s="56">
        <f>IF(ISERROR(VLOOKUP(A45,'365'!A$1:A$900,1,FALSE)),"x",VLOOKUP(A45,'365'!A$1:A$900,"x",FALSE))</f>
        <v>36</v>
      </c>
      <c r="P45" s="57">
        <f>IF(ISERROR(VLOOKUP(A45,'1728'!A$1:A$900,1,FALSE)),"x",VLOOKUP(A45,'1728'!A$1:A$900,"x",FALSE))</f>
      </c>
      <c r="Q45" s="58">
        <f>IF(ISERROR(VLOOKUP(A45,'SP7'!A$1:A$897,1,FALSE)),"x",VLOOKUP(A45,'SP7'!A$1:A$897,"x",FALSE))</f>
      </c>
      <c r="R45" t="s" s="59">
        <v>39</v>
      </c>
      <c r="S45" t="s" s="59">
        <v>38</v>
      </c>
      <c r="T45" t="s" s="59">
        <v>39</v>
      </c>
      <c r="U45" t="s" s="59">
        <v>39</v>
      </c>
      <c r="V45" s="61"/>
      <c r="W45" t="s" s="56">
        <f>IF(ISERROR(VLOOKUP(A45,'185'!A$1:A$900,1,FALSE)),"x",VLOOKUP(A45,'185'!A$1:A$900,"x",FALSE))</f>
        <v>36</v>
      </c>
      <c r="X45" t="s" s="56">
        <f>IF(ISERROR(VLOOKUP(A45,'1295-1'!A$1:A$900,1,FALSE)),"x",VLOOKUP(A45,'1295-1'!A$1:A$900,"x",FALSE))</f>
        <v>36</v>
      </c>
      <c r="Y45" s="48"/>
      <c r="Z45" s="33"/>
      <c r="AA45" s="33"/>
      <c r="AB45" s="33"/>
      <c r="AC45" s="33"/>
      <c r="AD45" s="33"/>
      <c r="AE45" s="33"/>
      <c r="AF45" s="33"/>
      <c r="AG45" s="33"/>
      <c r="AH45" s="33"/>
      <c r="AI45" s="33"/>
      <c r="AJ45" s="34"/>
    </row>
    <row r="46" ht="17.25" customHeight="1">
      <c r="A46" s="49">
        <v>6958</v>
      </c>
      <c r="B46" t="s" s="50">
        <f>VLOOKUP(A46,'Membership-Insurance Progress R'!B$8:C$719,2,FALSE)</f>
        <v>218</v>
      </c>
      <c r="C46" t="s" s="51">
        <f>VLOOKUP(A46,'Membership-Insurance Progress R'!B$8:D$601,3,FALSE)</f>
        <v>220</v>
      </c>
      <c r="D46" s="52">
        <f>VLOOKUP(A46,'Membership-Insurance Progress R'!B$8:U$601,4,FALSE)</f>
        <v>108</v>
      </c>
      <c r="E46" s="53">
        <f>VLOOKUP(A46,'Membership-Insurance Progress R'!B$8:U$601,5,FALSE)</f>
        <v>7</v>
      </c>
      <c r="F46" s="53">
        <f>VLOOKUP($A46,'Membership-Insurance Progress R'!$B$8:$U$601,9,FALSE)</f>
        <v>1</v>
      </c>
      <c r="G46" s="53">
        <f>VLOOKUP($A46,'Membership-Insurance Progress R'!$B$8:$U$601,10,FALSE)</f>
        <v>0</v>
      </c>
      <c r="H46" s="53">
        <f>VLOOKUP($A46,'Membership-Insurance Progress R'!$B$8:$U$601,11,FALSE)</f>
        <v>1</v>
      </c>
      <c r="I46" s="54">
        <f>IF(E46,$H46/$E46,0)</f>
        <v>0.142857142857143</v>
      </c>
      <c r="J46" s="55">
        <f>VLOOKUP(A46,'Membership-Insurance Progress R'!B$8:U$601,13,FALSE)</f>
        <v>3</v>
      </c>
      <c r="K46" s="55">
        <f>VLOOKUP($A46,'Membership-Insurance Progress R'!$B$8:$U$601,17,FALSE)</f>
        <v>0</v>
      </c>
      <c r="L46" s="55">
        <f>VLOOKUP($A46,'Membership-Insurance Progress R'!$B$8:$U$601,18,FALSE)</f>
        <v>0</v>
      </c>
      <c r="M46" s="55">
        <f>VLOOKUP($A46,'Membership-Insurance Progress R'!$B$8:$U$601,19,FALSE)</f>
        <v>0</v>
      </c>
      <c r="N46" s="54">
        <f>IF(J46,$M46/$J46,0)</f>
        <v>0</v>
      </c>
      <c r="O46" t="s" s="56">
        <f>IF(ISERROR(VLOOKUP(A46,'365'!A$1:A$900,1,FALSE)),"x",VLOOKUP(A46,'365'!A$1:A$900,"x",FALSE))</f>
        <v>36</v>
      </c>
      <c r="P46" s="57">
        <f>IF(ISERROR(VLOOKUP(A46,'1728'!A$1:A$900,1,FALSE)),"x",VLOOKUP(A46,'1728'!A$1:A$900,"x",FALSE))</f>
      </c>
      <c r="Q46" s="58">
        <f>IF(ISERROR(VLOOKUP(A46,'SP7'!A$1:A$897,1,FALSE)),"x",VLOOKUP(A46,'SP7'!A$1:A$897,"x",FALSE))</f>
      </c>
      <c r="R46" t="s" s="59">
        <v>39</v>
      </c>
      <c r="S46" t="s" s="59">
        <v>39</v>
      </c>
      <c r="T46" t="s" s="59">
        <v>39</v>
      </c>
      <c r="U46" t="s" s="59">
        <v>37</v>
      </c>
      <c r="V46" s="60"/>
      <c r="W46" t="s" s="56">
        <f>IF(ISERROR(VLOOKUP(A46,'185'!A$1:A$900,1,FALSE)),"x",VLOOKUP(A46,'185'!A$1:A$900,"x",FALSE))</f>
        <v>36</v>
      </c>
      <c r="X46" t="s" s="56">
        <f>IF(ISERROR(VLOOKUP(A46,'1295-1'!A$1:A$900,1,FALSE)),"x",VLOOKUP(A46,'1295-1'!A$1:A$900,"x",FALSE))</f>
        <v>36</v>
      </c>
      <c r="Y46" s="48"/>
      <c r="Z46" s="33"/>
      <c r="AA46" s="33"/>
      <c r="AB46" s="33"/>
      <c r="AC46" s="33"/>
      <c r="AD46" s="33"/>
      <c r="AE46" s="33"/>
      <c r="AF46" s="33"/>
      <c r="AG46" s="33"/>
      <c r="AH46" s="33"/>
      <c r="AI46" s="33"/>
      <c r="AJ46" s="34"/>
    </row>
    <row r="47" ht="17.25" customHeight="1">
      <c r="A47" s="49">
        <v>10721</v>
      </c>
      <c r="B47" t="s" s="50">
        <f>VLOOKUP(A47,'Membership-Insurance Progress R'!B$8:C$719,2,FALSE)</f>
        <v>221</v>
      </c>
      <c r="C47" t="s" s="51">
        <f>VLOOKUP(A47,'Membership-Insurance Progress R'!B$8:D$601,3,FALSE)</f>
        <v>213</v>
      </c>
      <c r="D47" s="52">
        <f>VLOOKUP(A47,'Membership-Insurance Progress R'!B$8:U$601,4,FALSE)</f>
        <v>104</v>
      </c>
      <c r="E47" s="53">
        <f>VLOOKUP(A47,'Membership-Insurance Progress R'!B$8:U$601,5,FALSE)</f>
        <v>7</v>
      </c>
      <c r="F47" s="53">
        <f>VLOOKUP($A47,'Membership-Insurance Progress R'!$B$8:$U$601,9,FALSE)</f>
        <v>3</v>
      </c>
      <c r="G47" s="53">
        <f>VLOOKUP($A47,'Membership-Insurance Progress R'!$B$8:$U$601,10,FALSE)</f>
        <v>1</v>
      </c>
      <c r="H47" s="53">
        <f>VLOOKUP($A47,'Membership-Insurance Progress R'!$B$8:$U$601,11,FALSE)</f>
        <v>2</v>
      </c>
      <c r="I47" s="54">
        <f>IF(E47,$H47/$E47,0)</f>
        <v>0.285714285714286</v>
      </c>
      <c r="J47" s="55">
        <f>VLOOKUP(A47,'Membership-Insurance Progress R'!B$8:U$601,13,FALSE)</f>
        <v>3</v>
      </c>
      <c r="K47" s="55">
        <f>VLOOKUP($A47,'Membership-Insurance Progress R'!$B$8:$U$601,17,FALSE)</f>
        <v>1</v>
      </c>
      <c r="L47" s="55">
        <f>VLOOKUP($A47,'Membership-Insurance Progress R'!$B$8:$U$601,18,FALSE)</f>
        <v>0</v>
      </c>
      <c r="M47" s="55">
        <f>VLOOKUP($A47,'Membership-Insurance Progress R'!$B$8:$U$601,19,FALSE)</f>
        <v>1</v>
      </c>
      <c r="N47" s="54">
        <f>IF(J47,$M47/$J47,0)</f>
        <v>0.333333333333333</v>
      </c>
      <c r="O47" t="s" s="56">
        <f>IF(ISERROR(VLOOKUP(A47,'365'!A$1:A$900,1,FALSE)),"x",VLOOKUP(A47,'365'!A$1:A$900,"x",FALSE))</f>
        <v>36</v>
      </c>
      <c r="P47" s="57">
        <f>IF(ISERROR(VLOOKUP(A47,'1728'!A$1:A$900,1,FALSE)),"x",VLOOKUP(A47,'1728'!A$1:A$900,"x",FALSE))</f>
      </c>
      <c r="Q47" s="58">
        <f>IF(ISERROR(VLOOKUP(A47,'SP7'!A$1:A$897,1,FALSE)),"x",VLOOKUP(A47,'SP7'!A$1:A$897,"x",FALSE))</f>
      </c>
      <c r="R47" t="s" s="59">
        <v>39</v>
      </c>
      <c r="S47" t="s" s="59">
        <v>38</v>
      </c>
      <c r="T47" t="s" s="59">
        <v>38</v>
      </c>
      <c r="U47" t="s" s="59">
        <v>38</v>
      </c>
      <c r="V47" s="60"/>
      <c r="W47" t="s" s="56">
        <f>IF(ISERROR(VLOOKUP(A47,'185'!A$1:A$900,1,FALSE)),"x",VLOOKUP(A47,'185'!A$1:A$900,"x",FALSE))</f>
        <v>36</v>
      </c>
      <c r="X47" t="s" s="56">
        <f>IF(ISERROR(VLOOKUP(A47,'1295-1'!A$1:A$900,1,FALSE)),"x",VLOOKUP(A47,'1295-1'!A$1:A$900,"x",FALSE))</f>
        <v>36</v>
      </c>
      <c r="Y47" s="48"/>
      <c r="Z47" s="33"/>
      <c r="AA47" s="33"/>
      <c r="AB47" s="33"/>
      <c r="AC47" s="33"/>
      <c r="AD47" s="33"/>
      <c r="AE47" s="33"/>
      <c r="AF47" s="33"/>
      <c r="AG47" s="33"/>
      <c r="AH47" s="33"/>
      <c r="AI47" s="33"/>
      <c r="AJ47" s="34"/>
    </row>
    <row r="48" ht="17.25" customHeight="1">
      <c r="A48" s="49">
        <v>7275</v>
      </c>
      <c r="B48" t="s" s="50">
        <f>VLOOKUP(A48,'Membership-Insurance Progress R'!B$8:C$719,2,FALSE)</f>
        <v>221</v>
      </c>
      <c r="C48" t="s" s="51">
        <f>VLOOKUP(A48,'Membership-Insurance Progress R'!B$8:D$601,3,FALSE)</f>
        <v>213</v>
      </c>
      <c r="D48" s="52">
        <f>VLOOKUP(A48,'Membership-Insurance Progress R'!B$8:U$601,4,FALSE)</f>
        <v>194</v>
      </c>
      <c r="E48" s="53">
        <f>VLOOKUP(A48,'Membership-Insurance Progress R'!B$8:U$601,5,FALSE)</f>
        <v>13</v>
      </c>
      <c r="F48" s="53">
        <f>VLOOKUP($A48,'Membership-Insurance Progress R'!$B$8:$U$601,9,FALSE)</f>
        <v>5</v>
      </c>
      <c r="G48" s="53">
        <f>VLOOKUP($A48,'Membership-Insurance Progress R'!$B$8:$U$601,10,FALSE)</f>
        <v>2</v>
      </c>
      <c r="H48" s="53">
        <f>VLOOKUP($A48,'Membership-Insurance Progress R'!$B$8:$U$601,11,FALSE)</f>
        <v>3</v>
      </c>
      <c r="I48" s="54">
        <f>IF(E48,$H48/$E48,0)</f>
        <v>0.230769230769231</v>
      </c>
      <c r="J48" s="55">
        <f>VLOOKUP(A48,'Membership-Insurance Progress R'!B$8:U$601,13,FALSE)</f>
        <v>5</v>
      </c>
      <c r="K48" s="55">
        <f>VLOOKUP($A48,'Membership-Insurance Progress R'!$B$8:$U$601,17,FALSE)</f>
        <v>0</v>
      </c>
      <c r="L48" s="55">
        <f>VLOOKUP($A48,'Membership-Insurance Progress R'!$B$8:$U$601,18,FALSE)</f>
        <v>1</v>
      </c>
      <c r="M48" s="55">
        <f>VLOOKUP($A48,'Membership-Insurance Progress R'!$B$8:$U$601,19,FALSE)</f>
        <v>-1</v>
      </c>
      <c r="N48" s="54">
        <f>IF(J48,$M48/$J48,0)</f>
        <v>-0.2</v>
      </c>
      <c r="O48" t="s" s="56">
        <f>IF(ISERROR(VLOOKUP(A48,'365'!A$1:A$900,1,FALSE)),"x",VLOOKUP(A48,'365'!A$1:A$900,"x",FALSE))</f>
        <v>36</v>
      </c>
      <c r="P48" s="57">
        <f>IF(ISERROR(VLOOKUP(A48,'1728'!A$1:A$900,1,FALSE)),"x",VLOOKUP(A48,'1728'!A$1:A$900,"x",FALSE))</f>
      </c>
      <c r="Q48" s="58">
        <f>IF(ISERROR(VLOOKUP(A48,'SP7'!A$1:A$897,1,FALSE)),"x",VLOOKUP(A48,'SP7'!A$1:A$897,"x",FALSE))</f>
      </c>
      <c r="R48" t="s" s="59">
        <v>39</v>
      </c>
      <c r="S48" t="s" s="59">
        <v>39</v>
      </c>
      <c r="T48" t="s" s="59">
        <v>38</v>
      </c>
      <c r="U48" t="s" s="59">
        <v>39</v>
      </c>
      <c r="V48" s="60"/>
      <c r="W48" t="s" s="56">
        <f>IF(ISERROR(VLOOKUP(A48,'185'!A$1:A$900,1,FALSE)),"x",VLOOKUP(A48,'185'!A$1:A$900,"x",FALSE))</f>
        <v>36</v>
      </c>
      <c r="X48" t="s" s="56">
        <f>IF(ISERROR(VLOOKUP(A48,'1295-1'!A$1:A$900,1,FALSE)),"x",VLOOKUP(A48,'1295-1'!A$1:A$900,"x",FALSE))</f>
        <v>36</v>
      </c>
      <c r="Y48" s="48"/>
      <c r="Z48" s="33"/>
      <c r="AA48" s="33"/>
      <c r="AB48" s="33"/>
      <c r="AC48" s="33"/>
      <c r="AD48" s="33"/>
      <c r="AE48" s="33"/>
      <c r="AF48" s="33"/>
      <c r="AG48" s="33"/>
      <c r="AH48" s="33"/>
      <c r="AI48" s="33"/>
      <c r="AJ48" s="34"/>
    </row>
    <row r="49" ht="17.25" customHeight="1">
      <c r="A49" s="49">
        <v>8770</v>
      </c>
      <c r="B49" t="s" s="50">
        <f>VLOOKUP(A49,'Membership-Insurance Progress R'!B$8:C$719,2,FALSE)</f>
        <v>221</v>
      </c>
      <c r="C49" t="s" s="51">
        <f>VLOOKUP(A49,'Membership-Insurance Progress R'!B$8:D$601,3,FALSE)</f>
        <v>222</v>
      </c>
      <c r="D49" s="52">
        <f>VLOOKUP(A49,'Membership-Insurance Progress R'!B$8:U$601,4,FALSE)</f>
        <v>115</v>
      </c>
      <c r="E49" s="53">
        <f>VLOOKUP(A49,'Membership-Insurance Progress R'!B$8:U$601,5,FALSE)</f>
        <v>8</v>
      </c>
      <c r="F49" s="53">
        <f>VLOOKUP($A49,'Membership-Insurance Progress R'!$B$8:$U$601,9,FALSE)</f>
        <v>0</v>
      </c>
      <c r="G49" s="53">
        <f>VLOOKUP($A49,'Membership-Insurance Progress R'!$B$8:$U$601,10,FALSE)</f>
        <v>0</v>
      </c>
      <c r="H49" s="53">
        <f>VLOOKUP($A49,'Membership-Insurance Progress R'!$B$8:$U$601,11,FALSE)</f>
        <v>0</v>
      </c>
      <c r="I49" s="54">
        <f>IF(E49,$H49/$E49,0)</f>
        <v>0</v>
      </c>
      <c r="J49" s="55">
        <f>VLOOKUP(A49,'Membership-Insurance Progress R'!B$8:U$601,13,FALSE)</f>
        <v>3</v>
      </c>
      <c r="K49" s="55">
        <f>VLOOKUP($A49,'Membership-Insurance Progress R'!$B$8:$U$601,17,FALSE)</f>
        <v>0</v>
      </c>
      <c r="L49" s="55">
        <f>VLOOKUP($A49,'Membership-Insurance Progress R'!$B$8:$U$601,18,FALSE)</f>
        <v>0</v>
      </c>
      <c r="M49" s="55">
        <f>VLOOKUP($A49,'Membership-Insurance Progress R'!$B$8:$U$601,19,FALSE)</f>
        <v>0</v>
      </c>
      <c r="N49" s="54">
        <f>IF(J49,$M49/$J49,0)</f>
        <v>0</v>
      </c>
      <c r="O49" t="s" s="56">
        <f>IF(ISERROR(VLOOKUP(A49,'365'!A$1:A$900,1,FALSE)),"x",VLOOKUP(A49,'365'!A$1:A$900,"x",FALSE))</f>
        <v>36</v>
      </c>
      <c r="P49" s="57">
        <f>IF(ISERROR(VLOOKUP(A49,'1728'!A$1:A$900,1,FALSE)),"x",VLOOKUP(A49,'1728'!A$1:A$900,"x",FALSE))</f>
      </c>
      <c r="Q49" s="58">
        <f>IF(ISERROR(VLOOKUP(A49,'SP7'!A$1:A$897,1,FALSE)),"x",VLOOKUP(A49,'SP7'!A$1:A$897,"x",FALSE))</f>
      </c>
      <c r="R49" t="s" s="59">
        <v>39</v>
      </c>
      <c r="S49" t="s" s="59">
        <v>39</v>
      </c>
      <c r="T49" t="s" s="59">
        <v>39</v>
      </c>
      <c r="U49" t="s" s="59">
        <v>39</v>
      </c>
      <c r="V49" s="60"/>
      <c r="W49" t="s" s="56">
        <f>IF(ISERROR(VLOOKUP(A49,'185'!A$1:A$900,1,FALSE)),"x",VLOOKUP(A49,'185'!A$1:A$900,"x",FALSE))</f>
        <v>36</v>
      </c>
      <c r="X49" t="s" s="56">
        <f>IF(ISERROR(VLOOKUP(A49,'1295-1'!A$1:A$900,1,FALSE)),"x",VLOOKUP(A49,'1295-1'!A$1:A$900,"x",FALSE))</f>
        <v>36</v>
      </c>
      <c r="Y49" s="48"/>
      <c r="Z49" s="33"/>
      <c r="AA49" s="33"/>
      <c r="AB49" s="33"/>
      <c r="AC49" s="33"/>
      <c r="AD49" s="33"/>
      <c r="AE49" s="33"/>
      <c r="AF49" s="33"/>
      <c r="AG49" s="33"/>
      <c r="AH49" s="33"/>
      <c r="AI49" s="33"/>
      <c r="AJ49" s="34"/>
    </row>
    <row r="50" ht="17.25" customHeight="1">
      <c r="A50" s="49">
        <v>8843</v>
      </c>
      <c r="B50" t="s" s="50">
        <f>VLOOKUP(A50,'Membership-Insurance Progress R'!B$8:C$719,2,FALSE)</f>
        <v>221</v>
      </c>
      <c r="C50" t="s" s="51">
        <f>VLOOKUP(A50,'Membership-Insurance Progress R'!B$8:D$601,3,FALSE)</f>
        <v>223</v>
      </c>
      <c r="D50" s="52">
        <f>VLOOKUP(A50,'Membership-Insurance Progress R'!B$8:U$601,4,FALSE)</f>
        <v>67</v>
      </c>
      <c r="E50" s="53">
        <f>VLOOKUP(A50,'Membership-Insurance Progress R'!B$8:U$601,5,FALSE)</f>
        <v>4</v>
      </c>
      <c r="F50" s="53">
        <f>VLOOKUP($A50,'Membership-Insurance Progress R'!$B$8:$U$601,9,FALSE)</f>
        <v>0</v>
      </c>
      <c r="G50" s="53">
        <f>VLOOKUP($A50,'Membership-Insurance Progress R'!$B$8:$U$601,10,FALSE)</f>
        <v>0</v>
      </c>
      <c r="H50" s="53">
        <f>VLOOKUP($A50,'Membership-Insurance Progress R'!$B$8:$U$601,11,FALSE)</f>
        <v>0</v>
      </c>
      <c r="I50" s="54">
        <f>IF(E50,$H50/$E50,0)</f>
        <v>0</v>
      </c>
      <c r="J50" s="55">
        <f>VLOOKUP(A50,'Membership-Insurance Progress R'!B$8:U$601,13,FALSE)</f>
        <v>3</v>
      </c>
      <c r="K50" s="55">
        <f>VLOOKUP($A50,'Membership-Insurance Progress R'!$B$8:$U$601,17,FALSE)</f>
        <v>0</v>
      </c>
      <c r="L50" s="55">
        <f>VLOOKUP($A50,'Membership-Insurance Progress R'!$B$8:$U$601,18,FALSE)</f>
        <v>1</v>
      </c>
      <c r="M50" s="55">
        <f>VLOOKUP($A50,'Membership-Insurance Progress R'!$B$8:$U$601,19,FALSE)</f>
        <v>-1</v>
      </c>
      <c r="N50" s="54">
        <f>IF(J50,$M50/$J50,0)</f>
        <v>-0.333333333333333</v>
      </c>
      <c r="O50" t="s" s="56">
        <f>IF(ISERROR(VLOOKUP(A50,'365'!A$1:A$900,1,FALSE)),"x",VLOOKUP(A50,'365'!A$1:A$900,"x",FALSE))</f>
        <v>36</v>
      </c>
      <c r="P50" s="57">
        <f>IF(ISERROR(VLOOKUP(A50,'1728'!A$1:A$900,1,FALSE)),"x",VLOOKUP(A50,'1728'!A$1:A$900,"x",FALSE))</f>
      </c>
      <c r="Q50" s="58">
        <f>IF(ISERROR(VLOOKUP(A50,'SP7'!A$1:A$897,1,FALSE)),"x",VLOOKUP(A50,'SP7'!A$1:A$897,"x",FALSE))</f>
      </c>
      <c r="R50" t="s" s="59">
        <v>39</v>
      </c>
      <c r="S50" t="s" s="59">
        <v>39</v>
      </c>
      <c r="T50" t="s" s="59">
        <v>39</v>
      </c>
      <c r="U50" t="s" s="59">
        <v>39</v>
      </c>
      <c r="V50" s="60"/>
      <c r="W50" t="s" s="56">
        <f>IF(ISERROR(VLOOKUP(A50,'185'!A$1:A$900,1,FALSE)),"x",VLOOKUP(A50,'185'!A$1:A$900,"x",FALSE))</f>
        <v>36</v>
      </c>
      <c r="X50" t="s" s="56">
        <f>IF(ISERROR(VLOOKUP(A50,'1295-1'!A$1:A$900,1,FALSE)),"x",VLOOKUP(A50,'1295-1'!A$1:A$900,"x",FALSE))</f>
        <v>36</v>
      </c>
      <c r="Y50" s="48"/>
      <c r="Z50" s="33"/>
      <c r="AA50" s="33"/>
      <c r="AB50" s="33"/>
      <c r="AC50" s="33"/>
      <c r="AD50" s="33"/>
      <c r="AE50" s="33"/>
      <c r="AF50" s="33"/>
      <c r="AG50" s="33"/>
      <c r="AH50" s="33"/>
      <c r="AI50" s="33"/>
      <c r="AJ50" s="34"/>
    </row>
    <row r="51" ht="17.25" customHeight="1">
      <c r="A51" s="49">
        <v>10293</v>
      </c>
      <c r="B51" t="s" s="50">
        <f>VLOOKUP(A51,'Membership-Insurance Progress R'!B$8:C$719,2,FALSE)</f>
        <v>221</v>
      </c>
      <c r="C51" t="s" s="51">
        <f>VLOOKUP(A51,'Membership-Insurance Progress R'!B$8:D$601,3,FALSE)</f>
        <v>213</v>
      </c>
      <c r="D51" s="52">
        <f>VLOOKUP(A51,'Membership-Insurance Progress R'!B$8:U$601,4,FALSE)</f>
        <v>200</v>
      </c>
      <c r="E51" s="53">
        <f>VLOOKUP(A51,'Membership-Insurance Progress R'!B$8:U$601,5,FALSE)</f>
        <v>12</v>
      </c>
      <c r="F51" s="53">
        <f>VLOOKUP($A51,'Membership-Insurance Progress R'!$B$8:$U$601,9,FALSE)</f>
        <v>1</v>
      </c>
      <c r="G51" s="53">
        <f>VLOOKUP($A51,'Membership-Insurance Progress R'!$B$8:$U$601,10,FALSE)</f>
        <v>0</v>
      </c>
      <c r="H51" s="53">
        <f>VLOOKUP($A51,'Membership-Insurance Progress R'!$B$8:$U$601,11,FALSE)</f>
        <v>1</v>
      </c>
      <c r="I51" s="54">
        <f>IF(E51,$H51/$E51,0)</f>
        <v>0.0833333333333333</v>
      </c>
      <c r="J51" s="55">
        <f>VLOOKUP(A51,'Membership-Insurance Progress R'!B$8:U$601,13,FALSE)</f>
        <v>4</v>
      </c>
      <c r="K51" s="55">
        <f>VLOOKUP($A51,'Membership-Insurance Progress R'!$B$8:$U$601,17,FALSE)</f>
        <v>0</v>
      </c>
      <c r="L51" s="55">
        <f>VLOOKUP($A51,'Membership-Insurance Progress R'!$B$8:$U$601,18,FALSE)</f>
        <v>0</v>
      </c>
      <c r="M51" s="55">
        <f>VLOOKUP($A51,'Membership-Insurance Progress R'!$B$8:$U$601,19,FALSE)</f>
        <v>0</v>
      </c>
      <c r="N51" s="54">
        <f>IF(J51,$M51/$J51,0)</f>
        <v>0</v>
      </c>
      <c r="O51" t="s" s="56">
        <f>IF(ISERROR(VLOOKUP(A51,'365'!A$1:A$900,1,FALSE)),"x",VLOOKUP(A51,'365'!A$1:A$900,"x",FALSE))</f>
        <v>36</v>
      </c>
      <c r="P51" s="57">
        <f>IF(ISERROR(VLOOKUP(A51,'1728'!A$1:A$900,1,FALSE)),"x",VLOOKUP(A51,'1728'!A$1:A$900,"x",FALSE))</f>
      </c>
      <c r="Q51" s="58">
        <f>IF(ISERROR(VLOOKUP(A51,'SP7'!A$1:A$897,1,FALSE)),"x",VLOOKUP(A51,'SP7'!A$1:A$897,"x",FALSE))</f>
      </c>
      <c r="R51" t="s" s="59">
        <v>39</v>
      </c>
      <c r="S51" t="s" s="59">
        <v>39</v>
      </c>
      <c r="T51" t="s" s="59">
        <v>39</v>
      </c>
      <c r="U51" t="s" s="59">
        <v>37</v>
      </c>
      <c r="V51" s="60"/>
      <c r="W51" t="s" s="56">
        <f>IF(ISERROR(VLOOKUP(A51,'185'!A$1:A$900,1,FALSE)),"x",VLOOKUP(A51,'185'!A$1:A$900,"x",FALSE))</f>
        <v>36</v>
      </c>
      <c r="X51" t="s" s="56">
        <f>IF(ISERROR(VLOOKUP(A51,'1295-1'!A$1:A$900,1,FALSE)),"x",VLOOKUP(A51,'1295-1'!A$1:A$900,"x",FALSE))</f>
        <v>36</v>
      </c>
      <c r="Y51" s="48"/>
      <c r="Z51" s="33"/>
      <c r="AA51" s="33"/>
      <c r="AB51" s="33"/>
      <c r="AC51" s="33"/>
      <c r="AD51" s="33"/>
      <c r="AE51" s="33"/>
      <c r="AF51" s="33"/>
      <c r="AG51" s="33"/>
      <c r="AH51" s="33"/>
      <c r="AI51" s="33"/>
      <c r="AJ51" s="34"/>
    </row>
    <row r="52" ht="17.25" customHeight="1">
      <c r="A52" s="49">
        <v>1173</v>
      </c>
      <c r="B52" t="s" s="50">
        <f>VLOOKUP(A52,'Membership-Insurance Progress R'!B$8:C$719,2,FALSE)</f>
        <v>224</v>
      </c>
      <c r="C52" t="s" s="51">
        <f>VLOOKUP(A52,'Membership-Insurance Progress R'!B$8:D$601,3,FALSE)</f>
        <v>225</v>
      </c>
      <c r="D52" s="52">
        <f>VLOOKUP(A52,'Membership-Insurance Progress R'!B$8:U$601,4,FALSE)</f>
        <v>69</v>
      </c>
      <c r="E52" s="53">
        <f>VLOOKUP(A52,'Membership-Insurance Progress R'!B$8:U$601,5,FALSE)</f>
        <v>4</v>
      </c>
      <c r="F52" s="53">
        <f>VLOOKUP($A52,'Membership-Insurance Progress R'!$B$8:$U$601,9,FALSE)</f>
        <v>0</v>
      </c>
      <c r="G52" s="53">
        <f>VLOOKUP($A52,'Membership-Insurance Progress R'!$B$8:$U$601,10,FALSE)</f>
        <v>4</v>
      </c>
      <c r="H52" s="53">
        <f>VLOOKUP($A52,'Membership-Insurance Progress R'!$B$8:$U$601,11,FALSE)</f>
        <v>-4</v>
      </c>
      <c r="I52" s="54">
        <f>IF(E52,$H52/$E52,0)</f>
        <v>-1</v>
      </c>
      <c r="J52" s="55">
        <f>VLOOKUP(A52,'Membership-Insurance Progress R'!B$8:U$601,13,FALSE)</f>
        <v>3</v>
      </c>
      <c r="K52" s="55">
        <f>VLOOKUP($A52,'Membership-Insurance Progress R'!$B$8:$U$601,17,FALSE)</f>
        <v>0</v>
      </c>
      <c r="L52" s="55">
        <f>VLOOKUP($A52,'Membership-Insurance Progress R'!$B$8:$U$601,18,FALSE)</f>
        <v>2</v>
      </c>
      <c r="M52" s="55">
        <f>VLOOKUP($A52,'Membership-Insurance Progress R'!$B$8:$U$601,19,FALSE)</f>
        <v>-2</v>
      </c>
      <c r="N52" s="54">
        <f>IF(J52,$M52/$J52,0)</f>
        <v>-0.666666666666667</v>
      </c>
      <c r="O52" t="s" s="56">
        <f>IF(ISERROR(VLOOKUP(A52,'365'!A$1:A$900,1,FALSE)),"x",VLOOKUP(A52,'365'!A$1:A$900,"x",FALSE))</f>
        <v>36</v>
      </c>
      <c r="P52" s="57">
        <f>IF(ISERROR(VLOOKUP(A52,'1728'!A$1:A$900,1,FALSE)),"x",VLOOKUP(A52,'1728'!A$1:A$900,"x",FALSE))</f>
      </c>
      <c r="Q52" s="58">
        <f>IF(ISERROR(VLOOKUP(A52,'SP7'!A$1:A$897,1,FALSE)),"x",VLOOKUP(A52,'SP7'!A$1:A$897,"x",FALSE))</f>
      </c>
      <c r="R52" t="s" s="59">
        <v>39</v>
      </c>
      <c r="S52" t="s" s="59">
        <v>39</v>
      </c>
      <c r="T52" t="s" s="59">
        <v>39</v>
      </c>
      <c r="U52" t="s" s="59">
        <v>38</v>
      </c>
      <c r="V52" s="60"/>
      <c r="W52" t="s" s="56">
        <f>IF(ISERROR(VLOOKUP(A52,'185'!A$1:A$900,1,FALSE)),"x",VLOOKUP(A52,'185'!A$1:A$900,"x",FALSE))</f>
        <v>36</v>
      </c>
      <c r="X52" t="s" s="56">
        <f>IF(ISERROR(VLOOKUP(A52,'1295-1'!A$1:A$900,1,FALSE)),"x",VLOOKUP(A52,'1295-1'!A$1:A$900,"x",FALSE))</f>
        <v>36</v>
      </c>
      <c r="Y52" s="48"/>
      <c r="Z52" s="33"/>
      <c r="AA52" s="33"/>
      <c r="AB52" s="33"/>
      <c r="AC52" s="33"/>
      <c r="AD52" s="33"/>
      <c r="AE52" s="33"/>
      <c r="AF52" s="33"/>
      <c r="AG52" s="33"/>
      <c r="AH52" s="33"/>
      <c r="AI52" s="33"/>
      <c r="AJ52" s="34"/>
    </row>
    <row r="53" ht="17.25" customHeight="1">
      <c r="A53" s="49">
        <v>3409</v>
      </c>
      <c r="B53" t="s" s="50">
        <f>VLOOKUP(A53,'Membership-Insurance Progress R'!B$8:C$719,2,FALSE)</f>
        <v>224</v>
      </c>
      <c r="C53" t="s" s="51">
        <f>VLOOKUP(A53,'Membership-Insurance Progress R'!B$8:D$601,3,FALSE)</f>
        <v>225</v>
      </c>
      <c r="D53" s="52">
        <f>VLOOKUP(A53,'Membership-Insurance Progress R'!B$8:U$601,4,FALSE)</f>
        <v>92</v>
      </c>
      <c r="E53" s="53">
        <f>VLOOKUP(A53,'Membership-Insurance Progress R'!B$8:U$601,5,FALSE)</f>
        <v>6</v>
      </c>
      <c r="F53" s="53">
        <f>VLOOKUP($A53,'Membership-Insurance Progress R'!$B$8:$U$601,9,FALSE)</f>
        <v>3</v>
      </c>
      <c r="G53" s="53">
        <f>VLOOKUP($A53,'Membership-Insurance Progress R'!$B$8:$U$601,10,FALSE)</f>
        <v>0</v>
      </c>
      <c r="H53" s="53">
        <f>VLOOKUP($A53,'Membership-Insurance Progress R'!$B$8:$U$601,11,FALSE)</f>
        <v>3</v>
      </c>
      <c r="I53" s="54">
        <f>IF(E53,$H53/$E53,0)</f>
        <v>0.5</v>
      </c>
      <c r="J53" s="55">
        <f>VLOOKUP(A53,'Membership-Insurance Progress R'!B$8:U$601,13,FALSE)</f>
        <v>3</v>
      </c>
      <c r="K53" s="55">
        <f>VLOOKUP($A53,'Membership-Insurance Progress R'!$B$8:$U$601,17,FALSE)</f>
        <v>1</v>
      </c>
      <c r="L53" s="55">
        <f>VLOOKUP($A53,'Membership-Insurance Progress R'!$B$8:$U$601,18,FALSE)</f>
        <v>0</v>
      </c>
      <c r="M53" s="55">
        <f>VLOOKUP($A53,'Membership-Insurance Progress R'!$B$8:$U$601,19,FALSE)</f>
        <v>1</v>
      </c>
      <c r="N53" s="54">
        <f>IF(J53,$M53/$J53,0)</f>
        <v>0.333333333333333</v>
      </c>
      <c r="O53" t="s" s="56">
        <f>IF(ISERROR(VLOOKUP(A53,'365'!A$1:A$900,1,FALSE)),"x",VLOOKUP(A53,'365'!A$1:A$900,"x",FALSE))</f>
        <v>36</v>
      </c>
      <c r="P53" s="57">
        <f>IF(ISERROR(VLOOKUP(A53,'1728'!A$1:A$900,1,FALSE)),"x",VLOOKUP(A53,'1728'!A$1:A$900,"x",FALSE))</f>
      </c>
      <c r="Q53" s="58">
        <f>IF(ISERROR(VLOOKUP(A53,'SP7'!A$1:A$897,1,FALSE)),"x",VLOOKUP(A53,'SP7'!A$1:A$897,"x",FALSE))</f>
      </c>
      <c r="R53" t="s" s="59">
        <v>39</v>
      </c>
      <c r="S53" t="s" s="59">
        <v>37</v>
      </c>
      <c r="T53" t="s" s="59">
        <v>37</v>
      </c>
      <c r="U53" t="s" s="59">
        <v>37</v>
      </c>
      <c r="V53" s="64"/>
      <c r="W53" t="s" s="56">
        <f>IF(ISERROR(VLOOKUP(A53,'185'!A$1:A$900,1,FALSE)),"x",VLOOKUP(A53,'185'!A$1:A$900,"x",FALSE))</f>
        <v>36</v>
      </c>
      <c r="X53" t="s" s="56">
        <f>IF(ISERROR(VLOOKUP(A53,'1295-1'!A$1:A$900,1,FALSE)),"x",VLOOKUP(A53,'1295-1'!A$1:A$900,"x",FALSE))</f>
        <v>36</v>
      </c>
      <c r="Y53" s="48"/>
      <c r="Z53" s="33"/>
      <c r="AA53" s="33"/>
      <c r="AB53" s="33"/>
      <c r="AC53" s="33"/>
      <c r="AD53" s="33"/>
      <c r="AE53" s="33"/>
      <c r="AF53" s="33"/>
      <c r="AG53" s="33"/>
      <c r="AH53" s="33"/>
      <c r="AI53" s="33"/>
      <c r="AJ53" s="34"/>
    </row>
    <row r="54" ht="17.25" customHeight="1">
      <c r="A54" s="49">
        <v>3496</v>
      </c>
      <c r="B54" t="s" s="50">
        <f>VLOOKUP(A54,'Membership-Insurance Progress R'!B$8:C$719,2,FALSE)</f>
        <v>224</v>
      </c>
      <c r="C54" t="s" s="51">
        <f>VLOOKUP(A54,'Membership-Insurance Progress R'!B$8:D$601,3,FALSE)</f>
        <v>226</v>
      </c>
      <c r="D54" s="52">
        <f>VLOOKUP(A54,'Membership-Insurance Progress R'!B$8:U$601,4,FALSE)</f>
        <v>150</v>
      </c>
      <c r="E54" s="53">
        <f>VLOOKUP(A54,'Membership-Insurance Progress R'!B$8:U$601,5,FALSE)</f>
        <v>10</v>
      </c>
      <c r="F54" s="53">
        <f>VLOOKUP($A54,'Membership-Insurance Progress R'!$B$8:$U$601,9,FALSE)</f>
        <v>0</v>
      </c>
      <c r="G54" s="53">
        <f>VLOOKUP($A54,'Membership-Insurance Progress R'!$B$8:$U$601,10,FALSE)</f>
        <v>0</v>
      </c>
      <c r="H54" s="53">
        <f>VLOOKUP($A54,'Membership-Insurance Progress R'!$B$8:$U$601,11,FALSE)</f>
        <v>0</v>
      </c>
      <c r="I54" s="54">
        <f>IF(E54,$H54/$E54,0)</f>
        <v>0</v>
      </c>
      <c r="J54" s="55">
        <f>VLOOKUP(A54,'Membership-Insurance Progress R'!B$8:U$601,13,FALSE)</f>
        <v>4</v>
      </c>
      <c r="K54" s="55">
        <f>VLOOKUP($A54,'Membership-Insurance Progress R'!$B$8:$U$601,17,FALSE)</f>
        <v>0</v>
      </c>
      <c r="L54" s="55">
        <f>VLOOKUP($A54,'Membership-Insurance Progress R'!$B$8:$U$601,18,FALSE)</f>
        <v>0</v>
      </c>
      <c r="M54" s="55">
        <f>VLOOKUP($A54,'Membership-Insurance Progress R'!$B$8:$U$601,19,FALSE)</f>
        <v>0</v>
      </c>
      <c r="N54" s="54">
        <f>IF(J54,$M54/$J54,0)</f>
        <v>0</v>
      </c>
      <c r="O54" t="s" s="56">
        <f>IF(ISERROR(VLOOKUP(A54,'365'!A$1:A$900,1,FALSE)),"x",VLOOKUP(A54,'365'!A$1:A$900,"x",FALSE))</f>
        <v>36</v>
      </c>
      <c r="P54" s="57">
        <f>IF(ISERROR(VLOOKUP(A54,'1728'!A$1:A$900,1,FALSE)),"x",VLOOKUP(A54,'1728'!A$1:A$900,"x",FALSE))</f>
      </c>
      <c r="Q54" s="58">
        <f>IF(ISERROR(VLOOKUP(A54,'SP7'!A$1:A$897,1,FALSE)),"x",VLOOKUP(A54,'SP7'!A$1:A$897,"x",FALSE))</f>
      </c>
      <c r="R54" t="s" s="59">
        <v>39</v>
      </c>
      <c r="S54" t="s" s="59">
        <v>38</v>
      </c>
      <c r="T54" t="s" s="59">
        <v>38</v>
      </c>
      <c r="U54" t="s" s="59">
        <v>38</v>
      </c>
      <c r="V54" s="61"/>
      <c r="W54" t="s" s="56">
        <f>IF(ISERROR(VLOOKUP(A54,'185'!A$1:A$900,1,FALSE)),"x",VLOOKUP(A54,'185'!A$1:A$900,"x",FALSE))</f>
        <v>36</v>
      </c>
      <c r="X54" s="57">
        <f>IF(ISERROR(VLOOKUP(A54,'1295-1'!A$1:A$900,1,FALSE)),"x",VLOOKUP(A54,'1295-1'!A$1:A$900,"x",FALSE))</f>
      </c>
      <c r="Y54" s="48"/>
      <c r="Z54" s="33"/>
      <c r="AA54" s="33"/>
      <c r="AB54" s="33"/>
      <c r="AC54" s="33"/>
      <c r="AD54" s="33"/>
      <c r="AE54" s="33"/>
      <c r="AF54" s="33"/>
      <c r="AG54" s="33"/>
      <c r="AH54" s="33"/>
      <c r="AI54" s="33"/>
      <c r="AJ54" s="34"/>
    </row>
    <row r="55" ht="17.25" customHeight="1">
      <c r="A55" s="49">
        <v>3621</v>
      </c>
      <c r="B55" t="s" s="50">
        <f>VLOOKUP(A55,'Membership-Insurance Progress R'!B$8:C$719,2,FALSE)</f>
        <v>224</v>
      </c>
      <c r="C55" t="s" s="51">
        <f>VLOOKUP(A55,'Membership-Insurance Progress R'!B$8:D$601,3,FALSE)</f>
        <v>227</v>
      </c>
      <c r="D55" s="52">
        <f>VLOOKUP(A55,'Membership-Insurance Progress R'!B$8:U$601,4,FALSE)</f>
        <v>92</v>
      </c>
      <c r="E55" s="53">
        <f>VLOOKUP(A55,'Membership-Insurance Progress R'!B$8:U$601,5,FALSE)</f>
        <v>6</v>
      </c>
      <c r="F55" s="53">
        <f>VLOOKUP($A55,'Membership-Insurance Progress R'!$B$8:$U$601,9,FALSE)</f>
        <v>1</v>
      </c>
      <c r="G55" s="53">
        <f>VLOOKUP($A55,'Membership-Insurance Progress R'!$B$8:$U$601,10,FALSE)</f>
        <v>0</v>
      </c>
      <c r="H55" s="53">
        <f>VLOOKUP($A55,'Membership-Insurance Progress R'!$B$8:$U$601,11,FALSE)</f>
        <v>1</v>
      </c>
      <c r="I55" s="54">
        <f>IF(E55,$H55/$E55,0)</f>
        <v>0.166666666666667</v>
      </c>
      <c r="J55" s="55">
        <f>VLOOKUP(A55,'Membership-Insurance Progress R'!B$8:U$601,13,FALSE)</f>
        <v>3</v>
      </c>
      <c r="K55" s="55">
        <f>VLOOKUP($A55,'Membership-Insurance Progress R'!$B$8:$U$601,17,FALSE)</f>
        <v>2</v>
      </c>
      <c r="L55" s="55">
        <f>VLOOKUP($A55,'Membership-Insurance Progress R'!$B$8:$U$601,18,FALSE)</f>
        <v>1</v>
      </c>
      <c r="M55" s="55">
        <f>VLOOKUP($A55,'Membership-Insurance Progress R'!$B$8:$U$601,19,FALSE)</f>
        <v>1</v>
      </c>
      <c r="N55" s="54">
        <f>IF(J55,$M55/$J55,0)</f>
        <v>0.333333333333333</v>
      </c>
      <c r="O55" t="s" s="56">
        <f>IF(ISERROR(VLOOKUP(A55,'365'!A$1:A$900,1,FALSE)),"x",VLOOKUP(A55,'365'!A$1:A$900,"x",FALSE))</f>
        <v>36</v>
      </c>
      <c r="P55" s="57">
        <f>IF(ISERROR(VLOOKUP(A55,'1728'!A$1:A$900,1,FALSE)),"x",VLOOKUP(A55,'1728'!A$1:A$900,"x",FALSE))</f>
      </c>
      <c r="Q55" s="58">
        <f>IF(ISERROR(VLOOKUP(A55,'SP7'!A$1:A$897,1,FALSE)),"x",VLOOKUP(A55,'SP7'!A$1:A$897,"x",FALSE))</f>
      </c>
      <c r="R55" t="s" s="59">
        <v>39</v>
      </c>
      <c r="S55" t="s" s="59">
        <v>38</v>
      </c>
      <c r="T55" t="s" s="59">
        <v>38</v>
      </c>
      <c r="U55" t="s" s="59">
        <v>39</v>
      </c>
      <c r="V55" s="60"/>
      <c r="W55" t="s" s="56">
        <f>IF(ISERROR(VLOOKUP(A55,'185'!A$1:A$900,1,FALSE)),"x",VLOOKUP(A55,'185'!A$1:A$900,"x",FALSE))</f>
        <v>36</v>
      </c>
      <c r="X55" t="s" s="56">
        <f>IF(ISERROR(VLOOKUP(A55,'1295-1'!A$1:A$900,1,FALSE)),"x",VLOOKUP(A55,'1295-1'!A$1:A$900,"x",FALSE))</f>
        <v>36</v>
      </c>
      <c r="Y55" s="48"/>
      <c r="Z55" s="33"/>
      <c r="AA55" s="33"/>
      <c r="AB55" s="33"/>
      <c r="AC55" s="33"/>
      <c r="AD55" s="33"/>
      <c r="AE55" s="33"/>
      <c r="AF55" s="33"/>
      <c r="AG55" s="33"/>
      <c r="AH55" s="33"/>
      <c r="AI55" s="33"/>
      <c r="AJ55" s="34"/>
    </row>
    <row r="56" ht="17.25" customHeight="1">
      <c r="A56" s="49">
        <v>4023</v>
      </c>
      <c r="B56" t="s" s="50">
        <f>VLOOKUP(A56,'Membership-Insurance Progress R'!B$8:C$719,2,FALSE)</f>
        <v>224</v>
      </c>
      <c r="C56" t="s" s="51">
        <f>VLOOKUP(A56,'Membership-Insurance Progress R'!B$8:D$601,3,FALSE)</f>
        <v>228</v>
      </c>
      <c r="D56" s="52">
        <f>VLOOKUP(A56,'Membership-Insurance Progress R'!B$8:U$601,4,FALSE)</f>
        <v>73</v>
      </c>
      <c r="E56" s="53">
        <f>VLOOKUP(A56,'Membership-Insurance Progress R'!B$8:U$601,5,FALSE)</f>
        <v>5</v>
      </c>
      <c r="F56" s="53">
        <f>VLOOKUP($A56,'Membership-Insurance Progress R'!$B$8:$U$601,9,FALSE)</f>
        <v>0</v>
      </c>
      <c r="G56" s="53">
        <f>VLOOKUP($A56,'Membership-Insurance Progress R'!$B$8:$U$601,10,FALSE)</f>
        <v>0</v>
      </c>
      <c r="H56" s="53">
        <f>VLOOKUP($A56,'Membership-Insurance Progress R'!$B$8:$U$601,11,FALSE)</f>
        <v>0</v>
      </c>
      <c r="I56" s="54">
        <f>IF(E56,$H56/$E56,0)</f>
        <v>0</v>
      </c>
      <c r="J56" s="55">
        <f>VLOOKUP(A56,'Membership-Insurance Progress R'!B$8:U$601,13,FALSE)</f>
        <v>3</v>
      </c>
      <c r="K56" s="55">
        <f>VLOOKUP($A56,'Membership-Insurance Progress R'!$B$8:$U$601,17,FALSE)</f>
        <v>0</v>
      </c>
      <c r="L56" s="55">
        <f>VLOOKUP($A56,'Membership-Insurance Progress R'!$B$8:$U$601,18,FALSE)</f>
        <v>0</v>
      </c>
      <c r="M56" s="55">
        <f>VLOOKUP($A56,'Membership-Insurance Progress R'!$B$8:$U$601,19,FALSE)</f>
        <v>0</v>
      </c>
      <c r="N56" s="54">
        <f>IF(J56,$M56/$J56,0)</f>
        <v>0</v>
      </c>
      <c r="O56" s="57">
        <f>IF(ISERROR(VLOOKUP(A56,'365'!A$1:A$900,1,FALSE)),"x",VLOOKUP(A56,'365'!A$1:A$900,"x",FALSE))</f>
      </c>
      <c r="P56" s="57">
        <f>IF(ISERROR(VLOOKUP(A56,'1728'!A$1:A$900,1,FALSE)),"x",VLOOKUP(A56,'1728'!A$1:A$900,"x",FALSE))</f>
      </c>
      <c r="Q56" s="58">
        <f>IF(ISERROR(VLOOKUP(A56,'SP7'!A$1:A$897,1,FALSE)),"x",VLOOKUP(A56,'SP7'!A$1:A$897,"x",FALSE))</f>
      </c>
      <c r="R56" t="s" s="59">
        <v>37</v>
      </c>
      <c r="S56" t="s" s="59">
        <v>38</v>
      </c>
      <c r="T56" t="s" s="59">
        <v>38</v>
      </c>
      <c r="U56" t="s" s="59">
        <v>38</v>
      </c>
      <c r="V56" s="60"/>
      <c r="W56" t="s" s="56">
        <f>IF(ISERROR(VLOOKUP(A56,'185'!A$1:A$900,1,FALSE)),"x",VLOOKUP(A56,'185'!A$1:A$900,"x",FALSE))</f>
        <v>36</v>
      </c>
      <c r="X56" t="s" s="56">
        <f>IF(ISERROR(VLOOKUP(A56,'1295-1'!A$1:A$900,1,FALSE)),"x",VLOOKUP(A56,'1295-1'!A$1:A$900,"x",FALSE))</f>
        <v>36</v>
      </c>
      <c r="Y56" s="48"/>
      <c r="Z56" s="33"/>
      <c r="AA56" s="33"/>
      <c r="AB56" s="33"/>
      <c r="AC56" s="33"/>
      <c r="AD56" s="33"/>
      <c r="AE56" s="33"/>
      <c r="AF56" s="33"/>
      <c r="AG56" s="33"/>
      <c r="AH56" s="33"/>
      <c r="AI56" s="33"/>
      <c r="AJ56" s="34"/>
    </row>
    <row r="57" ht="17.25" customHeight="1">
      <c r="A57" s="49">
        <v>11270</v>
      </c>
      <c r="B57" t="s" s="50">
        <f>VLOOKUP(A57,'Membership-Insurance Progress R'!B$8:C$719,2,FALSE)</f>
        <v>224</v>
      </c>
      <c r="C57" t="s" s="51">
        <f>VLOOKUP(A57,'Membership-Insurance Progress R'!B$8:D$601,3,FALSE)</f>
        <v>225</v>
      </c>
      <c r="D57" s="52">
        <f>VLOOKUP(A57,'Membership-Insurance Progress R'!B$8:U$601,4,FALSE)</f>
        <v>97</v>
      </c>
      <c r="E57" s="53">
        <f>VLOOKUP(A57,'Membership-Insurance Progress R'!B$8:U$601,5,FALSE)</f>
        <v>7</v>
      </c>
      <c r="F57" s="53">
        <f>VLOOKUP($A57,'Membership-Insurance Progress R'!$B$8:$U$601,9,FALSE)</f>
        <v>1</v>
      </c>
      <c r="G57" s="53">
        <f>VLOOKUP($A57,'Membership-Insurance Progress R'!$B$8:$U$601,10,FALSE)</f>
        <v>0</v>
      </c>
      <c r="H57" s="53">
        <f>VLOOKUP($A57,'Membership-Insurance Progress R'!$B$8:$U$601,11,FALSE)</f>
        <v>1</v>
      </c>
      <c r="I57" s="54">
        <f>IF(E57,$H57/$E57,0)</f>
        <v>0.142857142857143</v>
      </c>
      <c r="J57" s="55">
        <f>VLOOKUP(A57,'Membership-Insurance Progress R'!B$8:U$601,13,FALSE)</f>
        <v>3</v>
      </c>
      <c r="K57" s="55">
        <f>VLOOKUP($A57,'Membership-Insurance Progress R'!$B$8:$U$601,17,FALSE)</f>
        <v>0</v>
      </c>
      <c r="L57" s="55">
        <f>VLOOKUP($A57,'Membership-Insurance Progress R'!$B$8:$U$601,18,FALSE)</f>
        <v>0</v>
      </c>
      <c r="M57" s="55">
        <f>VLOOKUP($A57,'Membership-Insurance Progress R'!$B$8:$U$601,19,FALSE)</f>
        <v>0</v>
      </c>
      <c r="N57" s="54">
        <f>IF(J57,$M57/$J57,0)</f>
        <v>0</v>
      </c>
      <c r="O57" t="s" s="56">
        <f>IF(ISERROR(VLOOKUP(A57,'365'!A$1:A$900,1,FALSE)),"x",VLOOKUP(A57,'365'!A$1:A$900,"x",FALSE))</f>
        <v>36</v>
      </c>
      <c r="P57" s="57">
        <f>IF(ISERROR(VLOOKUP(A57,'1728'!A$1:A$900,1,FALSE)),"x",VLOOKUP(A57,'1728'!A$1:A$900,"x",FALSE))</f>
      </c>
      <c r="Q57" s="58">
        <f>IF(ISERROR(VLOOKUP(A57,'SP7'!A$1:A$897,1,FALSE)),"x",VLOOKUP(A57,'SP7'!A$1:A$897,"x",FALSE))</f>
      </c>
      <c r="R57" t="s" s="59">
        <v>39</v>
      </c>
      <c r="S57" t="s" s="59">
        <v>38</v>
      </c>
      <c r="T57" t="s" s="59">
        <v>38</v>
      </c>
      <c r="U57" t="s" s="59">
        <v>38</v>
      </c>
      <c r="V57" s="60"/>
      <c r="W57" t="s" s="56">
        <f>IF(ISERROR(VLOOKUP(A57,'185'!A$1:A$900,1,FALSE)),"x",VLOOKUP(A57,'185'!A$1:A$900,"x",FALSE))</f>
        <v>36</v>
      </c>
      <c r="X57" t="s" s="56">
        <f>IF(ISERROR(VLOOKUP(A57,'1295-1'!A$1:A$900,1,FALSE)),"x",VLOOKUP(A57,'1295-1'!A$1:A$900,"x",FALSE))</f>
        <v>36</v>
      </c>
      <c r="Y57" s="48"/>
      <c r="Z57" s="33"/>
      <c r="AA57" s="33"/>
      <c r="AB57" s="33"/>
      <c r="AC57" s="33"/>
      <c r="AD57" s="33"/>
      <c r="AE57" s="33"/>
      <c r="AF57" s="33"/>
      <c r="AG57" s="33"/>
      <c r="AH57" s="33"/>
      <c r="AI57" s="33"/>
      <c r="AJ57" s="34"/>
    </row>
    <row r="58" ht="17.25" customHeight="1">
      <c r="A58" s="49">
        <v>5532</v>
      </c>
      <c r="B58" t="s" s="50">
        <f>VLOOKUP(A58,'Membership-Insurance Progress R'!B$8:C$719,2,FALSE)</f>
        <v>229</v>
      </c>
      <c r="C58" t="s" s="51">
        <f>VLOOKUP(A58,'Membership-Insurance Progress R'!B$8:D$601,3,FALSE)</f>
        <v>230</v>
      </c>
      <c r="D58" s="52">
        <f>VLOOKUP(A58,'Membership-Insurance Progress R'!B$8:U$601,4,FALSE)</f>
        <v>80</v>
      </c>
      <c r="E58" s="53">
        <f>VLOOKUP(A58,'Membership-Insurance Progress R'!B$8:U$601,5,FALSE)</f>
        <v>5</v>
      </c>
      <c r="F58" s="53">
        <f>VLOOKUP($A58,'Membership-Insurance Progress R'!$B$8:$U$601,9,FALSE)</f>
        <v>1</v>
      </c>
      <c r="G58" s="53">
        <f>VLOOKUP($A58,'Membership-Insurance Progress R'!$B$8:$U$601,10,FALSE)</f>
        <v>0</v>
      </c>
      <c r="H58" s="53">
        <f>VLOOKUP($A58,'Membership-Insurance Progress R'!$B$8:$U$601,11,FALSE)</f>
        <v>1</v>
      </c>
      <c r="I58" s="54">
        <f>IF(E58,$H58/$E58,0)</f>
        <v>0.2</v>
      </c>
      <c r="J58" s="55">
        <f>VLOOKUP(A58,'Membership-Insurance Progress R'!B$8:U$601,13,FALSE)</f>
        <v>3</v>
      </c>
      <c r="K58" s="55">
        <f>VLOOKUP($A58,'Membership-Insurance Progress R'!$B$8:$U$601,17,FALSE)</f>
        <v>0</v>
      </c>
      <c r="L58" s="55">
        <f>VLOOKUP($A58,'Membership-Insurance Progress R'!$B$8:$U$601,18,FALSE)</f>
        <v>0</v>
      </c>
      <c r="M58" s="55">
        <f>VLOOKUP($A58,'Membership-Insurance Progress R'!$B$8:$U$601,19,FALSE)</f>
        <v>0</v>
      </c>
      <c r="N58" s="54">
        <f>IF(J58,$M58/$J58,0)</f>
        <v>0</v>
      </c>
      <c r="O58" s="57">
        <f>IF(ISERROR(VLOOKUP(A58,'365'!A$1:A$900,1,FALSE)),"x",VLOOKUP(A58,'365'!A$1:A$900,"x",FALSE))</f>
      </c>
      <c r="P58" s="57">
        <f>IF(ISERROR(VLOOKUP(A58,'1728'!A$1:A$900,1,FALSE)),"x",VLOOKUP(A58,'1728'!A$1:A$900,"x",FALSE))</f>
      </c>
      <c r="Q58" s="58">
        <f>IF(ISERROR(VLOOKUP(A58,'SP7'!A$1:A$897,1,FALSE)),"x",VLOOKUP(A58,'SP7'!A$1:A$897,"x",FALSE))</f>
      </c>
      <c r="R58" t="s" s="59">
        <v>37</v>
      </c>
      <c r="S58" t="s" s="59">
        <v>38</v>
      </c>
      <c r="T58" t="s" s="59">
        <v>38</v>
      </c>
      <c r="U58" t="s" s="59">
        <v>38</v>
      </c>
      <c r="V58" s="60"/>
      <c r="W58" t="s" s="56">
        <f>IF(ISERROR(VLOOKUP(A58,'185'!A$1:A$900,1,FALSE)),"x",VLOOKUP(A58,'185'!A$1:A$900,"x",FALSE))</f>
        <v>36</v>
      </c>
      <c r="X58" s="57">
        <f>IF(ISERROR(VLOOKUP(A58,'1295-1'!A$1:A$900,1,FALSE)),"x",VLOOKUP(A58,'1295-1'!A$1:A$900,"x",FALSE))</f>
      </c>
      <c r="Y58" s="48"/>
      <c r="Z58" s="33"/>
      <c r="AA58" s="33"/>
      <c r="AB58" s="33"/>
      <c r="AC58" s="33"/>
      <c r="AD58" s="33"/>
      <c r="AE58" s="33"/>
      <c r="AF58" s="33"/>
      <c r="AG58" s="33"/>
      <c r="AH58" s="33"/>
      <c r="AI58" s="33"/>
      <c r="AJ58" s="34"/>
    </row>
    <row r="59" ht="17.25" customHeight="1">
      <c r="A59" s="49">
        <v>1745</v>
      </c>
      <c r="B59" t="s" s="50">
        <f>VLOOKUP(A59,'Membership-Insurance Progress R'!B$8:C$719,2,FALSE)</f>
        <v>229</v>
      </c>
      <c r="C59" t="s" s="51">
        <f>VLOOKUP(A59,'Membership-Insurance Progress R'!B$8:D$601,3,FALSE)</f>
        <v>231</v>
      </c>
      <c r="D59" s="52">
        <f>VLOOKUP(A59,'Membership-Insurance Progress R'!B$8:U$601,4,FALSE)</f>
        <v>91</v>
      </c>
      <c r="E59" s="53">
        <f>VLOOKUP(A59,'Membership-Insurance Progress R'!B$8:U$601,5,FALSE)</f>
        <v>6</v>
      </c>
      <c r="F59" s="53">
        <f>VLOOKUP($A59,'Membership-Insurance Progress R'!$B$8:$U$601,9,FALSE)</f>
        <v>0</v>
      </c>
      <c r="G59" s="53">
        <f>VLOOKUP($A59,'Membership-Insurance Progress R'!$B$8:$U$601,10,FALSE)</f>
        <v>0</v>
      </c>
      <c r="H59" s="53">
        <f>VLOOKUP($A59,'Membership-Insurance Progress R'!$B$8:$U$601,11,FALSE)</f>
        <v>0</v>
      </c>
      <c r="I59" s="54">
        <f>IF(E59,$H59/$E59,0)</f>
        <v>0</v>
      </c>
      <c r="J59" s="55">
        <f>VLOOKUP(A59,'Membership-Insurance Progress R'!B$8:U$601,13,FALSE)</f>
        <v>3</v>
      </c>
      <c r="K59" s="55">
        <f>VLOOKUP($A59,'Membership-Insurance Progress R'!$B$8:$U$601,17,FALSE)</f>
        <v>0</v>
      </c>
      <c r="L59" s="55">
        <f>VLOOKUP($A59,'Membership-Insurance Progress R'!$B$8:$U$601,18,FALSE)</f>
        <v>0</v>
      </c>
      <c r="M59" s="55">
        <f>VLOOKUP($A59,'Membership-Insurance Progress R'!$B$8:$U$601,19,FALSE)</f>
        <v>0</v>
      </c>
      <c r="N59" s="54">
        <f>IF(J59,$M59/$J59,0)</f>
        <v>0</v>
      </c>
      <c r="O59" s="57">
        <f>IF(ISERROR(VLOOKUP(A59,'365'!A$1:A$900,1,FALSE)),"x",VLOOKUP(A59,'365'!A$1:A$900,"x",FALSE))</f>
      </c>
      <c r="P59" s="57">
        <f>IF(ISERROR(VLOOKUP(A59,'1728'!A$1:A$900,1,FALSE)),"x",VLOOKUP(A59,'1728'!A$1:A$900,"x",FALSE))</f>
      </c>
      <c r="Q59" s="58">
        <f>IF(ISERROR(VLOOKUP(A59,'SP7'!A$1:A$897,1,FALSE)),"x",VLOOKUP(A59,'SP7'!A$1:A$897,"x",FALSE))</f>
      </c>
      <c r="R59" t="s" s="59">
        <v>38</v>
      </c>
      <c r="S59" t="s" s="59">
        <v>38</v>
      </c>
      <c r="T59" t="s" s="59">
        <v>38</v>
      </c>
      <c r="U59" t="s" s="59">
        <v>38</v>
      </c>
      <c r="V59" s="60"/>
      <c r="W59" s="57">
        <f>IF(ISERROR(VLOOKUP(A59,'185'!A$1:A$900,1,FALSE)),"x",VLOOKUP(A59,'185'!A$1:A$900,"x",FALSE))</f>
      </c>
      <c r="X59" s="57">
        <f>IF(ISERROR(VLOOKUP(A59,'1295-1'!A$1:A$900,1,FALSE)),"x",VLOOKUP(A59,'1295-1'!A$1:A$900,"x",FALSE))</f>
      </c>
      <c r="Y59" s="48"/>
      <c r="Z59" s="33"/>
      <c r="AA59" s="33"/>
      <c r="AB59" s="33"/>
      <c r="AC59" s="33"/>
      <c r="AD59" s="33"/>
      <c r="AE59" s="33"/>
      <c r="AF59" s="33"/>
      <c r="AG59" s="33"/>
      <c r="AH59" s="33"/>
      <c r="AI59" s="33"/>
      <c r="AJ59" s="34"/>
    </row>
    <row r="60" ht="17.25" customHeight="1">
      <c r="A60" s="62">
        <v>3662</v>
      </c>
      <c r="B60" t="s" s="50">
        <f>VLOOKUP(A60,'Membership-Insurance Progress R'!B$8:C$719,2,FALSE)</f>
        <v>229</v>
      </c>
      <c r="C60" t="s" s="51">
        <f>VLOOKUP(A60,'Membership-Insurance Progress R'!B$8:D$601,3,FALSE)</f>
        <v>232</v>
      </c>
      <c r="D60" s="52">
        <f>VLOOKUP(A60,'Membership-Insurance Progress R'!B$8:U$601,4,FALSE)</f>
        <v>73</v>
      </c>
      <c r="E60" s="53">
        <f>VLOOKUP(A60,'Membership-Insurance Progress R'!B$8:U$601,5,FALSE)</f>
        <v>5</v>
      </c>
      <c r="F60" s="53">
        <f>VLOOKUP($A60,'Membership-Insurance Progress R'!$B$8:$U$601,9,FALSE)</f>
        <v>0</v>
      </c>
      <c r="G60" s="53">
        <f>VLOOKUP($A60,'Membership-Insurance Progress R'!$B$8:$U$601,10,FALSE)</f>
        <v>0</v>
      </c>
      <c r="H60" s="53">
        <f>VLOOKUP($A60,'Membership-Insurance Progress R'!$B$8:$U$601,11,FALSE)</f>
        <v>0</v>
      </c>
      <c r="I60" s="54">
        <f>IF(E60,$H60/$E60,0)</f>
        <v>0</v>
      </c>
      <c r="J60" s="55">
        <f>VLOOKUP(A60,'Membership-Insurance Progress R'!B$8:U$601,13,FALSE)</f>
        <v>3</v>
      </c>
      <c r="K60" s="55">
        <f>VLOOKUP($A60,'Membership-Insurance Progress R'!$B$8:$U$601,17,FALSE)</f>
        <v>0</v>
      </c>
      <c r="L60" s="55">
        <f>VLOOKUP($A60,'Membership-Insurance Progress R'!$B$8:$U$601,18,FALSE)</f>
        <v>1</v>
      </c>
      <c r="M60" s="55">
        <f>VLOOKUP($A60,'Membership-Insurance Progress R'!$B$8:$U$601,19,FALSE)</f>
        <v>-1</v>
      </c>
      <c r="N60" s="54">
        <f>IF(J60,$M60/$J60,0)</f>
        <v>-0.333333333333333</v>
      </c>
      <c r="O60" s="57">
        <f>IF(ISERROR(VLOOKUP(A60,'365'!A$1:A$900,1,FALSE)),"x",VLOOKUP(A60,'365'!A$1:A$900,"x",FALSE))</f>
      </c>
      <c r="P60" s="57">
        <f>IF(ISERROR(VLOOKUP(A60,'1728'!A$1:A$900,1,FALSE)),"x",VLOOKUP(A60,'1728'!A$1:A$900,"x",FALSE))</f>
      </c>
      <c r="Q60" s="58">
        <f>IF(ISERROR(VLOOKUP(A60,'SP7'!A$1:A$897,1,FALSE)),"x",VLOOKUP(A60,'SP7'!A$1:A$897,"x",FALSE))</f>
      </c>
      <c r="R60" t="s" s="59">
        <v>38</v>
      </c>
      <c r="S60" t="s" s="59">
        <v>38</v>
      </c>
      <c r="T60" t="s" s="59">
        <v>38</v>
      </c>
      <c r="U60" t="s" s="59">
        <v>38</v>
      </c>
      <c r="V60" s="60"/>
      <c r="W60" s="57">
        <f>IF(ISERROR(VLOOKUP(A60,'185'!A$1:A$900,1,FALSE)),"x",VLOOKUP(A60,'185'!A$1:A$900,"x",FALSE))</f>
      </c>
      <c r="X60" t="s" s="56">
        <f>IF(ISERROR(VLOOKUP(A60,'1295-1'!A$1:A$900,1,FALSE)),"x",VLOOKUP(A60,'1295-1'!A$1:A$900,"x",FALSE))</f>
        <v>36</v>
      </c>
      <c r="Y60" s="48"/>
      <c r="Z60" s="33"/>
      <c r="AA60" s="33"/>
      <c r="AB60" s="33"/>
      <c r="AC60" s="33"/>
      <c r="AD60" s="33"/>
      <c r="AE60" s="33"/>
      <c r="AF60" s="33"/>
      <c r="AG60" s="33"/>
      <c r="AH60" s="33"/>
      <c r="AI60" s="33"/>
      <c r="AJ60" s="34"/>
    </row>
    <row r="61" ht="17.25" customHeight="1">
      <c r="A61" s="49">
        <v>9935</v>
      </c>
      <c r="B61" t="s" s="50">
        <f>VLOOKUP(A61,'Membership-Insurance Progress R'!B$8:C$719,2,FALSE)</f>
        <v>229</v>
      </c>
      <c r="C61" t="s" s="51">
        <f>VLOOKUP(A61,'Membership-Insurance Progress R'!B$8:D$601,3,FALSE)</f>
        <v>233</v>
      </c>
      <c r="D61" s="52">
        <f>VLOOKUP(A61,'Membership-Insurance Progress R'!B$8:U$601,4,FALSE)</f>
        <v>65</v>
      </c>
      <c r="E61" s="53">
        <f>VLOOKUP(A61,'Membership-Insurance Progress R'!B$8:U$601,5,FALSE)</f>
        <v>4</v>
      </c>
      <c r="F61" s="53">
        <f>VLOOKUP($A61,'Membership-Insurance Progress R'!$B$8:$U$601,9,FALSE)</f>
        <v>0</v>
      </c>
      <c r="G61" s="53">
        <f>VLOOKUP($A61,'Membership-Insurance Progress R'!$B$8:$U$601,10,FALSE)</f>
        <v>0</v>
      </c>
      <c r="H61" s="53">
        <f>VLOOKUP($A61,'Membership-Insurance Progress R'!$B$8:$U$601,11,FALSE)</f>
        <v>0</v>
      </c>
      <c r="I61" s="54">
        <f>IF(E61,$H61/$E61,0)</f>
        <v>0</v>
      </c>
      <c r="J61" s="55">
        <f>VLOOKUP(A61,'Membership-Insurance Progress R'!B$8:U$601,13,FALSE)</f>
        <v>3</v>
      </c>
      <c r="K61" s="55">
        <f>VLOOKUP($A61,'Membership-Insurance Progress R'!$B$8:$U$601,17,FALSE)</f>
        <v>0</v>
      </c>
      <c r="L61" s="55">
        <f>VLOOKUP($A61,'Membership-Insurance Progress R'!$B$8:$U$601,18,FALSE)</f>
        <v>0</v>
      </c>
      <c r="M61" s="55">
        <f>VLOOKUP($A61,'Membership-Insurance Progress R'!$B$8:$U$601,19,FALSE)</f>
        <v>0</v>
      </c>
      <c r="N61" s="54">
        <f>IF(J61,$M61/$J61,0)</f>
        <v>0</v>
      </c>
      <c r="O61" t="s" s="56">
        <f>IF(ISERROR(VLOOKUP(A61,'365'!A$1:A$900,1,FALSE)),"x",VLOOKUP(A61,'365'!A$1:A$900,"x",FALSE))</f>
        <v>36</v>
      </c>
      <c r="P61" s="57">
        <f>IF(ISERROR(VLOOKUP(A61,'1728'!A$1:A$900,1,FALSE)),"x",VLOOKUP(A61,'1728'!A$1:A$900,"x",FALSE))</f>
      </c>
      <c r="Q61" s="58">
        <f>IF(ISERROR(VLOOKUP(A61,'SP7'!A$1:A$897,1,FALSE)),"x",VLOOKUP(A61,'SP7'!A$1:A$897,"x",FALSE))</f>
      </c>
      <c r="R61" t="s" s="59">
        <v>37</v>
      </c>
      <c r="S61" t="s" s="59">
        <v>39</v>
      </c>
      <c r="T61" t="s" s="59">
        <v>37</v>
      </c>
      <c r="U61" t="s" s="59">
        <v>37</v>
      </c>
      <c r="V61" s="60"/>
      <c r="W61" t="s" s="56">
        <f>IF(ISERROR(VLOOKUP(A61,'185'!A$1:A$900,1,FALSE)),"x",VLOOKUP(A61,'185'!A$1:A$900,"x",FALSE))</f>
        <v>36</v>
      </c>
      <c r="X61" s="57">
        <f>IF(ISERROR(VLOOKUP(A61,'1295-1'!A$1:A$900,1,FALSE)),"x",VLOOKUP(A61,'1295-1'!A$1:A$900,"x",FALSE))</f>
      </c>
      <c r="Y61" s="48"/>
      <c r="Z61" s="33"/>
      <c r="AA61" s="33"/>
      <c r="AB61" s="33"/>
      <c r="AC61" s="33"/>
      <c r="AD61" s="33"/>
      <c r="AE61" s="33"/>
      <c r="AF61" s="33"/>
      <c r="AG61" s="33"/>
      <c r="AH61" s="33"/>
      <c r="AI61" s="33"/>
      <c r="AJ61" s="34"/>
    </row>
    <row r="62" ht="17.25" customHeight="1">
      <c r="A62" s="49">
        <v>10428</v>
      </c>
      <c r="B62" t="s" s="50">
        <f>VLOOKUP(A62,'Membership-Insurance Progress R'!B$8:C$719,2,FALSE)</f>
        <v>229</v>
      </c>
      <c r="C62" t="s" s="51">
        <f>VLOOKUP(A62,'Membership-Insurance Progress R'!B$8:D$601,3,FALSE)</f>
        <v>231</v>
      </c>
      <c r="D62" s="52">
        <f>VLOOKUP(A62,'Membership-Insurance Progress R'!B$8:U$601,4,FALSE)</f>
        <v>82</v>
      </c>
      <c r="E62" s="53">
        <f>VLOOKUP(A62,'Membership-Insurance Progress R'!B$8:U$601,5,FALSE)</f>
        <v>5</v>
      </c>
      <c r="F62" s="53">
        <f>VLOOKUP($A62,'Membership-Insurance Progress R'!$B$8:$U$601,9,FALSE)</f>
        <v>5</v>
      </c>
      <c r="G62" s="53">
        <f>VLOOKUP($A62,'Membership-Insurance Progress R'!$B$8:$U$601,10,FALSE)</f>
        <v>0</v>
      </c>
      <c r="H62" s="53">
        <f>VLOOKUP($A62,'Membership-Insurance Progress R'!$B$8:$U$601,11,FALSE)</f>
        <v>5</v>
      </c>
      <c r="I62" s="54">
        <f>IF(E62,$H62/$E62,0)</f>
        <v>1</v>
      </c>
      <c r="J62" s="55">
        <f>VLOOKUP(A62,'Membership-Insurance Progress R'!B$8:U$601,13,FALSE)</f>
        <v>3</v>
      </c>
      <c r="K62" s="55">
        <f>VLOOKUP($A62,'Membership-Insurance Progress R'!$B$8:$U$601,17,FALSE)</f>
        <v>0</v>
      </c>
      <c r="L62" s="55">
        <f>VLOOKUP($A62,'Membership-Insurance Progress R'!$B$8:$U$601,18,FALSE)</f>
        <v>0</v>
      </c>
      <c r="M62" s="55">
        <f>VLOOKUP($A62,'Membership-Insurance Progress R'!$B$8:$U$601,19,FALSE)</f>
        <v>0</v>
      </c>
      <c r="N62" s="54">
        <f>IF(J62,$M62/$J62,0)</f>
        <v>0</v>
      </c>
      <c r="O62" t="s" s="56">
        <f>IF(ISERROR(VLOOKUP(A62,'365'!A$1:A$900,1,FALSE)),"x",VLOOKUP(A62,'365'!A$1:A$900,"x",FALSE))</f>
        <v>36</v>
      </c>
      <c r="P62" s="57">
        <f>IF(ISERROR(VLOOKUP(A62,'1728'!A$1:A$900,1,FALSE)),"x",VLOOKUP(A62,'1728'!A$1:A$900,"x",FALSE))</f>
      </c>
      <c r="Q62" s="58">
        <f>IF(ISERROR(VLOOKUP(A62,'SP7'!A$1:A$897,1,FALSE)),"x",VLOOKUP(A62,'SP7'!A$1:A$897,"x",FALSE))</f>
      </c>
      <c r="R62" t="s" s="59">
        <v>39</v>
      </c>
      <c r="S62" t="s" s="59">
        <v>39</v>
      </c>
      <c r="T62" t="s" s="59">
        <v>37</v>
      </c>
      <c r="U62" t="s" s="59">
        <v>37</v>
      </c>
      <c r="V62" s="60"/>
      <c r="W62" t="s" s="56">
        <f>IF(ISERROR(VLOOKUP(A62,'185'!A$1:A$900,1,FALSE)),"x",VLOOKUP(A62,'185'!A$1:A$900,"x",FALSE))</f>
        <v>36</v>
      </c>
      <c r="X62" s="57">
        <f>IF(ISERROR(VLOOKUP(A62,'1295-1'!A$1:A$900,1,FALSE)),"x",VLOOKUP(A62,'1295-1'!A$1:A$900,"x",FALSE))</f>
      </c>
      <c r="Y62" s="48"/>
      <c r="Z62" s="33"/>
      <c r="AA62" s="33"/>
      <c r="AB62" s="33"/>
      <c r="AC62" s="33"/>
      <c r="AD62" s="33"/>
      <c r="AE62" s="33"/>
      <c r="AF62" s="33"/>
      <c r="AG62" s="33"/>
      <c r="AH62" s="33"/>
      <c r="AI62" s="33"/>
      <c r="AJ62" s="34"/>
    </row>
    <row r="63" ht="17.25" customHeight="1">
      <c r="A63" s="62">
        <v>1988</v>
      </c>
      <c r="B63" t="s" s="50">
        <f>VLOOKUP(A63,'Membership-Insurance Progress R'!B$8:C$719,2,FALSE)</f>
        <v>234</v>
      </c>
      <c r="C63" t="s" s="51">
        <f>VLOOKUP(A63,'Membership-Insurance Progress R'!B$8:D$601,3,FALSE)</f>
        <v>235</v>
      </c>
      <c r="D63" s="52">
        <f>VLOOKUP(A63,'Membership-Insurance Progress R'!B$8:U$601,4,FALSE)</f>
        <v>32</v>
      </c>
      <c r="E63" s="53">
        <f>VLOOKUP(A63,'Membership-Insurance Progress R'!B$8:U$601,5,FALSE)</f>
        <v>4</v>
      </c>
      <c r="F63" s="53">
        <f>VLOOKUP($A63,'Membership-Insurance Progress R'!$B$8:$U$601,9,FALSE)</f>
        <v>0</v>
      </c>
      <c r="G63" s="53">
        <f>VLOOKUP($A63,'Membership-Insurance Progress R'!$B$8:$U$601,10,FALSE)</f>
        <v>0</v>
      </c>
      <c r="H63" s="53">
        <f>VLOOKUP($A63,'Membership-Insurance Progress R'!$B$8:$U$601,11,FALSE)</f>
        <v>0</v>
      </c>
      <c r="I63" s="54">
        <f>IF(E63,$H63/$E63,0)</f>
        <v>0</v>
      </c>
      <c r="J63" s="55">
        <f>VLOOKUP(A63,'Membership-Insurance Progress R'!B$8:U$601,13,FALSE)</f>
        <v>3</v>
      </c>
      <c r="K63" s="55">
        <f>VLOOKUP($A63,'Membership-Insurance Progress R'!$B$8:$U$601,17,FALSE)</f>
        <v>0</v>
      </c>
      <c r="L63" s="55">
        <f>VLOOKUP($A63,'Membership-Insurance Progress R'!$B$8:$U$601,18,FALSE)</f>
        <v>0</v>
      </c>
      <c r="M63" s="55">
        <f>VLOOKUP($A63,'Membership-Insurance Progress R'!$B$8:$U$601,19,FALSE)</f>
        <v>0</v>
      </c>
      <c r="N63" s="54">
        <f>IF(J63,$M63/$J63,0)</f>
        <v>0</v>
      </c>
      <c r="O63" s="57">
        <f>IF(ISERROR(VLOOKUP(A63,'365'!A$1:A$900,1,FALSE)),"x",VLOOKUP(A63,'365'!A$1:A$900,"x",FALSE))</f>
      </c>
      <c r="P63" s="57">
        <f>IF(ISERROR(VLOOKUP(A63,'1728'!A$1:A$900,1,FALSE)),"x",VLOOKUP(A63,'1728'!A$1:A$900,"x",FALSE))</f>
      </c>
      <c r="Q63" s="58">
        <f>IF(ISERROR(VLOOKUP(A63,'SP7'!A$1:A$897,1,FALSE)),"x",VLOOKUP(A63,'SP7'!A$1:A$897,"x",FALSE))</f>
      </c>
      <c r="R63" t="s" s="59">
        <v>38</v>
      </c>
      <c r="S63" t="s" s="59">
        <v>38</v>
      </c>
      <c r="T63" t="s" s="59">
        <v>38</v>
      </c>
      <c r="U63" t="s" s="59">
        <v>38</v>
      </c>
      <c r="V63" s="60"/>
      <c r="W63" s="57">
        <f>IF(ISERROR(VLOOKUP(A63,'185'!A$1:A$900,1,FALSE)),"x",VLOOKUP(A63,'185'!A$1:A$900,"x",FALSE))</f>
      </c>
      <c r="X63" s="57">
        <f>IF(ISERROR(VLOOKUP(A63,'1295-1'!A$1:A$900,1,FALSE)),"x",VLOOKUP(A63,'1295-1'!A$1:A$900,"x",FALSE))</f>
      </c>
      <c r="Y63" s="48"/>
      <c r="Z63" s="33"/>
      <c r="AA63" s="33"/>
      <c r="AB63" s="33"/>
      <c r="AC63" s="33"/>
      <c r="AD63" s="33"/>
      <c r="AE63" s="33"/>
      <c r="AF63" s="33"/>
      <c r="AG63" s="33"/>
      <c r="AH63" s="33"/>
      <c r="AI63" s="33"/>
      <c r="AJ63" s="34"/>
    </row>
    <row r="64" ht="17.25" customHeight="1">
      <c r="A64" s="62">
        <v>2982</v>
      </c>
      <c r="B64" t="s" s="50">
        <f>VLOOKUP(A64,'Membership-Insurance Progress R'!B$8:C$719,2,FALSE)</f>
        <v>234</v>
      </c>
      <c r="C64" t="s" s="51">
        <f>VLOOKUP(A64,'Membership-Insurance Progress R'!B$8:D$601,3,FALSE)</f>
        <v>236</v>
      </c>
      <c r="D64" s="52">
        <f>VLOOKUP(A64,'Membership-Insurance Progress R'!B$8:U$601,4,FALSE)</f>
        <v>39</v>
      </c>
      <c r="E64" s="53">
        <f>VLOOKUP(A64,'Membership-Insurance Progress R'!B$8:U$601,5,FALSE)</f>
        <v>4</v>
      </c>
      <c r="F64" s="53">
        <f>VLOOKUP($A64,'Membership-Insurance Progress R'!$B$8:$U$601,9,FALSE)</f>
        <v>0</v>
      </c>
      <c r="G64" s="53">
        <f>VLOOKUP($A64,'Membership-Insurance Progress R'!$B$8:$U$601,10,FALSE)</f>
        <v>0</v>
      </c>
      <c r="H64" s="53">
        <f>VLOOKUP($A64,'Membership-Insurance Progress R'!$B$8:$U$601,11,FALSE)</f>
        <v>0</v>
      </c>
      <c r="I64" s="54">
        <f>IF(E64,$H64/$E64,0)</f>
        <v>0</v>
      </c>
      <c r="J64" s="55">
        <f>VLOOKUP(A64,'Membership-Insurance Progress R'!B$8:U$601,13,FALSE)</f>
        <v>3</v>
      </c>
      <c r="K64" s="55">
        <f>VLOOKUP($A64,'Membership-Insurance Progress R'!$B$8:$U$601,17,FALSE)</f>
        <v>0</v>
      </c>
      <c r="L64" s="55">
        <f>VLOOKUP($A64,'Membership-Insurance Progress R'!$B$8:$U$601,18,FALSE)</f>
        <v>0</v>
      </c>
      <c r="M64" s="55">
        <f>VLOOKUP($A64,'Membership-Insurance Progress R'!$B$8:$U$601,19,FALSE)</f>
        <v>0</v>
      </c>
      <c r="N64" s="54">
        <f>IF(J64,$M64/$J64,0)</f>
        <v>0</v>
      </c>
      <c r="O64" s="57">
        <f>IF(ISERROR(VLOOKUP(A64,'365'!A$1:A$900,1,FALSE)),"x",VLOOKUP(A64,'365'!A$1:A$900,"x",FALSE))</f>
      </c>
      <c r="P64" s="57">
        <f>IF(ISERROR(VLOOKUP(A64,'1728'!A$1:A$900,1,FALSE)),"x",VLOOKUP(A64,'1728'!A$1:A$900,"x",FALSE))</f>
      </c>
      <c r="Q64" s="58">
        <f>IF(ISERROR(VLOOKUP(A64,'SP7'!A$1:A$897,1,FALSE)),"x",VLOOKUP(A64,'SP7'!A$1:A$897,"x",FALSE))</f>
      </c>
      <c r="R64" t="s" s="59">
        <v>38</v>
      </c>
      <c r="S64" t="s" s="59">
        <v>38</v>
      </c>
      <c r="T64" t="s" s="59">
        <v>38</v>
      </c>
      <c r="U64" t="s" s="59">
        <v>38</v>
      </c>
      <c r="V64" s="60"/>
      <c r="W64" s="57">
        <f>IF(ISERROR(VLOOKUP(A64,'185'!A$1:A$900,1,FALSE)),"x",VLOOKUP(A64,'185'!A$1:A$900,"x",FALSE))</f>
      </c>
      <c r="X64" s="57">
        <f>IF(ISERROR(VLOOKUP(A64,'1295-1'!A$1:A$900,1,FALSE)),"x",VLOOKUP(A64,'1295-1'!A$1:A$900,"x",FALSE))</f>
      </c>
      <c r="Y64" s="48"/>
      <c r="Z64" s="33"/>
      <c r="AA64" s="33"/>
      <c r="AB64" s="33"/>
      <c r="AC64" s="33"/>
      <c r="AD64" s="33"/>
      <c r="AE64" s="33"/>
      <c r="AF64" s="33"/>
      <c r="AG64" s="33"/>
      <c r="AH64" s="33"/>
      <c r="AI64" s="33"/>
      <c r="AJ64" s="34"/>
    </row>
    <row r="65" ht="17.25" customHeight="1">
      <c r="A65" s="62">
        <v>5084</v>
      </c>
      <c r="B65" t="s" s="50">
        <f>VLOOKUP(A65,'Membership-Insurance Progress R'!B$8:C$719,2,FALSE)</f>
        <v>234</v>
      </c>
      <c r="C65" t="s" s="51">
        <f>VLOOKUP(A65,'Membership-Insurance Progress R'!B$8:D$601,3,FALSE)</f>
        <v>237</v>
      </c>
      <c r="D65" s="52">
        <f>VLOOKUP(A65,'Membership-Insurance Progress R'!B$8:U$601,4,FALSE)</f>
        <v>22</v>
      </c>
      <c r="E65" s="53">
        <f>VLOOKUP(A65,'Membership-Insurance Progress R'!B$8:U$601,5,FALSE)</f>
        <v>4</v>
      </c>
      <c r="F65" s="53">
        <f>VLOOKUP($A65,'Membership-Insurance Progress R'!$B$8:$U$601,9,FALSE)</f>
        <v>0</v>
      </c>
      <c r="G65" s="53">
        <f>VLOOKUP($A65,'Membership-Insurance Progress R'!$B$8:$U$601,10,FALSE)</f>
        <v>0</v>
      </c>
      <c r="H65" s="53">
        <f>VLOOKUP($A65,'Membership-Insurance Progress R'!$B$8:$U$601,11,FALSE)</f>
        <v>0</v>
      </c>
      <c r="I65" s="54">
        <f>IF(E65,$H65/$E65,0)</f>
        <v>0</v>
      </c>
      <c r="J65" s="55">
        <f>VLOOKUP(A65,'Membership-Insurance Progress R'!B$8:U$601,13,FALSE)</f>
        <v>3</v>
      </c>
      <c r="K65" s="55">
        <f>VLOOKUP($A65,'Membership-Insurance Progress R'!$B$8:$U$601,17,FALSE)</f>
        <v>0</v>
      </c>
      <c r="L65" s="55">
        <f>VLOOKUP($A65,'Membership-Insurance Progress R'!$B$8:$U$601,18,FALSE)</f>
        <v>0</v>
      </c>
      <c r="M65" s="55">
        <f>VLOOKUP($A65,'Membership-Insurance Progress R'!$B$8:$U$601,19,FALSE)</f>
        <v>0</v>
      </c>
      <c r="N65" s="54">
        <f>IF(J65,$M65/$J65,0)</f>
        <v>0</v>
      </c>
      <c r="O65" s="57">
        <f>IF(ISERROR(VLOOKUP(A65,'365'!A$1:A$900,1,FALSE)),"x",VLOOKUP(A65,'365'!A$1:A$900,"x",FALSE))</f>
      </c>
      <c r="P65" s="57">
        <f>IF(ISERROR(VLOOKUP(A65,'1728'!A$1:A$900,1,FALSE)),"x",VLOOKUP(A65,'1728'!A$1:A$900,"x",FALSE))</f>
      </c>
      <c r="Q65" s="58">
        <f>IF(ISERROR(VLOOKUP(A65,'SP7'!A$1:A$897,1,FALSE)),"x",VLOOKUP(A65,'SP7'!A$1:A$897,"x",FALSE))</f>
      </c>
      <c r="R65" t="s" s="59">
        <v>38</v>
      </c>
      <c r="S65" t="s" s="59">
        <v>38</v>
      </c>
      <c r="T65" t="s" s="59">
        <v>38</v>
      </c>
      <c r="U65" t="s" s="59">
        <v>38</v>
      </c>
      <c r="V65" s="60"/>
      <c r="W65" s="57">
        <f>IF(ISERROR(VLOOKUP(A65,'185'!A$1:A$900,1,FALSE)),"x",VLOOKUP(A65,'185'!A$1:A$900,"x",FALSE))</f>
      </c>
      <c r="X65" s="57">
        <f>IF(ISERROR(VLOOKUP(A65,'1295-1'!A$1:A$900,1,FALSE)),"x",VLOOKUP(A65,'1295-1'!A$1:A$900,"x",FALSE))</f>
      </c>
      <c r="Y65" s="48"/>
      <c r="Z65" s="33"/>
      <c r="AA65" s="33"/>
      <c r="AB65" s="33"/>
      <c r="AC65" s="33"/>
      <c r="AD65" s="33"/>
      <c r="AE65" s="33"/>
      <c r="AF65" s="33"/>
      <c r="AG65" s="33"/>
      <c r="AH65" s="33"/>
      <c r="AI65" s="33"/>
      <c r="AJ65" s="34"/>
    </row>
    <row r="66" ht="17.25" customHeight="1">
      <c r="A66" s="49">
        <v>6496</v>
      </c>
      <c r="B66" t="s" s="50">
        <f>VLOOKUP(A66,'Membership-Insurance Progress R'!B$8:C$719,2,FALSE)</f>
        <v>234</v>
      </c>
      <c r="C66" t="s" s="51">
        <f>VLOOKUP(A66,'Membership-Insurance Progress R'!B$8:D$601,3,FALSE)</f>
        <v>205</v>
      </c>
      <c r="D66" s="52">
        <f>VLOOKUP(A66,'Membership-Insurance Progress R'!B$8:U$601,4,FALSE)</f>
        <v>14</v>
      </c>
      <c r="E66" s="53">
        <f>VLOOKUP(A66,'Membership-Insurance Progress R'!B$8:U$601,5,FALSE)</f>
        <v>14</v>
      </c>
      <c r="F66" s="53">
        <f>VLOOKUP($A66,'Membership-Insurance Progress R'!$B$8:$U$601,9,FALSE)</f>
        <v>0</v>
      </c>
      <c r="G66" s="53">
        <f>VLOOKUP($A66,'Membership-Insurance Progress R'!$B$8:$U$601,10,FALSE)</f>
        <v>0</v>
      </c>
      <c r="H66" s="53">
        <f>VLOOKUP($A66,'Membership-Insurance Progress R'!$B$8:$U$601,11,FALSE)</f>
        <v>0</v>
      </c>
      <c r="I66" s="54">
        <f>IF(E66,$H66/$E66,0)</f>
        <v>0</v>
      </c>
      <c r="J66" s="55">
        <f>VLOOKUP(A66,'Membership-Insurance Progress R'!B$8:U$601,13,FALSE)</f>
        <v>3</v>
      </c>
      <c r="K66" s="55">
        <f>VLOOKUP($A66,'Membership-Insurance Progress R'!$B$8:$U$601,17,FALSE)</f>
        <v>0</v>
      </c>
      <c r="L66" s="55">
        <f>VLOOKUP($A66,'Membership-Insurance Progress R'!$B$8:$U$601,18,FALSE)</f>
        <v>0</v>
      </c>
      <c r="M66" s="55">
        <f>VLOOKUP($A66,'Membership-Insurance Progress R'!$B$8:$U$601,19,FALSE)</f>
        <v>0</v>
      </c>
      <c r="N66" s="54">
        <f>IF(J66,$M66/$J66,0)</f>
        <v>0</v>
      </c>
      <c r="O66" s="57">
        <f>IF(ISERROR(VLOOKUP(A66,'365'!A$1:A$900,1,FALSE)),"x",VLOOKUP(A66,'365'!A$1:A$900,"x",FALSE))</f>
      </c>
      <c r="P66" s="57">
        <f>IF(ISERROR(VLOOKUP(A66,'1728'!A$1:A$900,1,FALSE)),"x",VLOOKUP(A66,'1728'!A$1:A$900,"x",FALSE))</f>
      </c>
      <c r="Q66" s="58">
        <f>IF(ISERROR(VLOOKUP(A66,'SP7'!A$1:A$897,1,FALSE)),"x",VLOOKUP(A66,'SP7'!A$1:A$897,"x",FALSE))</f>
      </c>
      <c r="R66" t="s" s="59">
        <v>38</v>
      </c>
      <c r="S66" t="s" s="59">
        <v>38</v>
      </c>
      <c r="T66" t="s" s="59">
        <v>38</v>
      </c>
      <c r="U66" t="s" s="59">
        <v>38</v>
      </c>
      <c r="V66" s="65"/>
      <c r="W66" s="57">
        <f>IF(ISERROR(VLOOKUP(A66,'185'!A$1:A$900,1,FALSE)),"x",VLOOKUP(A66,'185'!A$1:A$900,"x",FALSE))</f>
      </c>
      <c r="X66" s="57">
        <f>IF(ISERROR(VLOOKUP(A66,'1295-1'!A$1:A$900,1,FALSE)),"x",VLOOKUP(A66,'1295-1'!A$1:A$900,"x",FALSE))</f>
      </c>
      <c r="Y66" s="48"/>
      <c r="Z66" s="33"/>
      <c r="AA66" s="33"/>
      <c r="AB66" s="33"/>
      <c r="AC66" s="33"/>
      <c r="AD66" s="33"/>
      <c r="AE66" s="33"/>
      <c r="AF66" s="33"/>
      <c r="AG66" s="33"/>
      <c r="AH66" s="33"/>
      <c r="AI66" s="33"/>
      <c r="AJ66" s="34"/>
    </row>
    <row r="67" ht="17.25" customHeight="1">
      <c r="A67" s="62">
        <v>8583</v>
      </c>
      <c r="B67" t="s" s="50">
        <f>VLOOKUP(A67,'Membership-Insurance Progress R'!B$8:C$719,2,FALSE)</f>
        <v>234</v>
      </c>
      <c r="C67" t="s" s="51">
        <f>VLOOKUP(A67,'Membership-Insurance Progress R'!B$8:D$601,3,FALSE)</f>
        <v>238</v>
      </c>
      <c r="D67" s="52">
        <f>VLOOKUP(A67,'Membership-Insurance Progress R'!B$8:U$601,4,FALSE)</f>
        <v>18</v>
      </c>
      <c r="E67" s="53">
        <f>VLOOKUP(A67,'Membership-Insurance Progress R'!B$8:U$601,5,FALSE)</f>
        <v>7</v>
      </c>
      <c r="F67" s="53">
        <f>VLOOKUP($A67,'Membership-Insurance Progress R'!$B$8:$U$601,9,FALSE)</f>
        <v>0</v>
      </c>
      <c r="G67" s="53">
        <f>VLOOKUP($A67,'Membership-Insurance Progress R'!$B$8:$U$601,10,FALSE)</f>
        <v>0</v>
      </c>
      <c r="H67" s="53">
        <f>VLOOKUP($A67,'Membership-Insurance Progress R'!$B$8:$U$601,11,FALSE)</f>
        <v>0</v>
      </c>
      <c r="I67" s="54">
        <f>IF(E67,$H67/$E67,0)</f>
        <v>0</v>
      </c>
      <c r="J67" s="55">
        <f>VLOOKUP(A67,'Membership-Insurance Progress R'!B$8:U$601,13,FALSE)</f>
        <v>3</v>
      </c>
      <c r="K67" s="55">
        <f>VLOOKUP($A67,'Membership-Insurance Progress R'!$B$8:$U$601,17,FALSE)</f>
        <v>0</v>
      </c>
      <c r="L67" s="55">
        <f>VLOOKUP($A67,'Membership-Insurance Progress R'!$B$8:$U$601,18,FALSE)</f>
        <v>0</v>
      </c>
      <c r="M67" s="55">
        <f>VLOOKUP($A67,'Membership-Insurance Progress R'!$B$8:$U$601,19,FALSE)</f>
        <v>0</v>
      </c>
      <c r="N67" s="54">
        <f>IF(J67,$M67/$J67,0)</f>
        <v>0</v>
      </c>
      <c r="O67" s="57">
        <f>IF(ISERROR(VLOOKUP(A67,'365'!A$1:A$900,1,FALSE)),"x",VLOOKUP(A67,'365'!A$1:A$900,"x",FALSE))</f>
      </c>
      <c r="P67" s="57">
        <f>IF(ISERROR(VLOOKUP(A67,'1728'!A$1:A$900,1,FALSE)),"x",VLOOKUP(A67,'1728'!A$1:A$900,"x",FALSE))</f>
      </c>
      <c r="Q67" s="58">
        <f>IF(ISERROR(VLOOKUP(A67,'SP7'!A$1:A$897,1,FALSE)),"x",VLOOKUP(A67,'SP7'!A$1:A$897,"x",FALSE))</f>
      </c>
      <c r="R67" t="s" s="59">
        <v>38</v>
      </c>
      <c r="S67" t="s" s="59">
        <v>38</v>
      </c>
      <c r="T67" t="s" s="59">
        <v>38</v>
      </c>
      <c r="U67" t="s" s="59">
        <v>38</v>
      </c>
      <c r="V67" s="60"/>
      <c r="W67" s="57">
        <f>IF(ISERROR(VLOOKUP(A67,'185'!A$1:A$900,1,FALSE)),"x",VLOOKUP(A67,'185'!A$1:A$900,"x",FALSE))</f>
      </c>
      <c r="X67" s="57">
        <f>IF(ISERROR(VLOOKUP(A67,'1295-1'!A$1:A$900,1,FALSE)),"x",VLOOKUP(A67,'1295-1'!A$1:A$900,"x",FALSE))</f>
      </c>
      <c r="Y67" s="48"/>
      <c r="Z67" s="33"/>
      <c r="AA67" s="33"/>
      <c r="AB67" s="33"/>
      <c r="AC67" s="33"/>
      <c r="AD67" s="33"/>
      <c r="AE67" s="33"/>
      <c r="AF67" s="33"/>
      <c r="AG67" s="33"/>
      <c r="AH67" s="33"/>
      <c r="AI67" s="33"/>
      <c r="AJ67" s="34"/>
    </row>
    <row r="68" ht="17.25" customHeight="1">
      <c r="A68" s="62">
        <v>9436</v>
      </c>
      <c r="B68" t="s" s="50">
        <f>VLOOKUP(A68,'Membership-Insurance Progress R'!B$8:C$719,2,FALSE)</f>
        <v>234</v>
      </c>
      <c r="C68" t="s" s="51">
        <f>VLOOKUP(A68,'Membership-Insurance Progress R'!B$8:D$601,3,FALSE)</f>
        <v>239</v>
      </c>
      <c r="D68" s="52">
        <f>VLOOKUP(A68,'Membership-Insurance Progress R'!B$8:U$601,4,FALSE)</f>
        <v>1</v>
      </c>
      <c r="E68" s="53">
        <f>VLOOKUP(A68,'Membership-Insurance Progress R'!B$8:U$601,5,FALSE)</f>
        <v>23</v>
      </c>
      <c r="F68" s="53">
        <f>VLOOKUP($A68,'Membership-Insurance Progress R'!$B$8:$U$601,9,FALSE)</f>
        <v>0</v>
      </c>
      <c r="G68" s="53">
        <f>VLOOKUP($A68,'Membership-Insurance Progress R'!$B$8:$U$601,10,FALSE)</f>
        <v>0</v>
      </c>
      <c r="H68" s="53">
        <f>VLOOKUP($A68,'Membership-Insurance Progress R'!$B$8:$U$601,11,FALSE)</f>
        <v>0</v>
      </c>
      <c r="I68" s="54">
        <f>IF(E68,$H68/$E68,0)</f>
        <v>0</v>
      </c>
      <c r="J68" s="55">
        <f>VLOOKUP(A68,'Membership-Insurance Progress R'!B$8:U$601,13,FALSE)</f>
        <v>3</v>
      </c>
      <c r="K68" s="55">
        <f>VLOOKUP($A68,'Membership-Insurance Progress R'!$B$8:$U$601,17,FALSE)</f>
        <v>0</v>
      </c>
      <c r="L68" s="55">
        <f>VLOOKUP($A68,'Membership-Insurance Progress R'!$B$8:$U$601,18,FALSE)</f>
        <v>0</v>
      </c>
      <c r="M68" s="55">
        <f>VLOOKUP($A68,'Membership-Insurance Progress R'!$B$8:$U$601,19,FALSE)</f>
        <v>0</v>
      </c>
      <c r="N68" s="54">
        <f>IF(J68,$M68/$J68,0)</f>
        <v>0</v>
      </c>
      <c r="O68" s="57">
        <f>IF(ISERROR(VLOOKUP(A68,'365'!A$1:A$900,1,FALSE)),"x",VLOOKUP(A68,'365'!A$1:A$900,"x",FALSE))</f>
      </c>
      <c r="P68" s="57">
        <f>IF(ISERROR(VLOOKUP(A68,'1728'!A$1:A$900,1,FALSE)),"x",VLOOKUP(A68,'1728'!A$1:A$900,"x",FALSE))</f>
      </c>
      <c r="Q68" s="58">
        <f>IF(ISERROR(VLOOKUP(A68,'SP7'!A$1:A$897,1,FALSE)),"x",VLOOKUP(A68,'SP7'!A$1:A$897,"x",FALSE))</f>
      </c>
      <c r="R68" t="s" s="59">
        <v>38</v>
      </c>
      <c r="S68" t="s" s="59">
        <v>38</v>
      </c>
      <c r="T68" t="s" s="59">
        <v>38</v>
      </c>
      <c r="U68" t="s" s="59">
        <v>38</v>
      </c>
      <c r="V68" s="60"/>
      <c r="W68" s="57">
        <f>IF(ISERROR(VLOOKUP(A68,'185'!A$1:A$900,1,FALSE)),"x",VLOOKUP(A68,'185'!A$1:A$900,"x",FALSE))</f>
      </c>
      <c r="X68" s="57">
        <f>IF(ISERROR(VLOOKUP(A68,'1295-1'!A$1:A$900,1,FALSE)),"x",VLOOKUP(A68,'1295-1'!A$1:A$900,"x",FALSE))</f>
      </c>
      <c r="Y68" s="48"/>
      <c r="Z68" s="33"/>
      <c r="AA68" s="33"/>
      <c r="AB68" s="33"/>
      <c r="AC68" s="33"/>
      <c r="AD68" s="33"/>
      <c r="AE68" s="33"/>
      <c r="AF68" s="33"/>
      <c r="AG68" s="33"/>
      <c r="AH68" s="33"/>
      <c r="AI68" s="33"/>
      <c r="AJ68" s="34"/>
    </row>
    <row r="69" ht="17.25" customHeight="1">
      <c r="A69" s="62">
        <v>9912</v>
      </c>
      <c r="B69" t="s" s="50">
        <f>VLOOKUP(A69,'Membership-Insurance Progress R'!B$8:C$719,2,FALSE)</f>
        <v>234</v>
      </c>
      <c r="C69" t="s" s="51">
        <f>VLOOKUP(A69,'Membership-Insurance Progress R'!B$8:D$601,3,FALSE)</f>
        <v>240</v>
      </c>
      <c r="D69" s="52">
        <f>VLOOKUP(A69,'Membership-Insurance Progress R'!B$8:U$601,4,FALSE)</f>
        <v>24</v>
      </c>
      <c r="E69" s="53">
        <f>VLOOKUP(A69,'Membership-Insurance Progress R'!B$8:U$601,5,FALSE)</f>
        <v>4</v>
      </c>
      <c r="F69" s="53">
        <f>VLOOKUP($A69,'Membership-Insurance Progress R'!$B$8:$U$601,9,FALSE)</f>
        <v>0</v>
      </c>
      <c r="G69" s="53">
        <f>VLOOKUP($A69,'Membership-Insurance Progress R'!$B$8:$U$601,10,FALSE)</f>
        <v>0</v>
      </c>
      <c r="H69" s="53">
        <f>VLOOKUP($A69,'Membership-Insurance Progress R'!$B$8:$U$601,11,FALSE)</f>
        <v>0</v>
      </c>
      <c r="I69" s="54">
        <f>IF(E69,$H69/$E69,0)</f>
        <v>0</v>
      </c>
      <c r="J69" s="55">
        <f>VLOOKUP(A69,'Membership-Insurance Progress R'!B$8:U$601,13,FALSE)</f>
        <v>3</v>
      </c>
      <c r="K69" s="55">
        <f>VLOOKUP($A69,'Membership-Insurance Progress R'!$B$8:$U$601,17,FALSE)</f>
        <v>0</v>
      </c>
      <c r="L69" s="55">
        <f>VLOOKUP($A69,'Membership-Insurance Progress R'!$B$8:$U$601,18,FALSE)</f>
        <v>0</v>
      </c>
      <c r="M69" s="55">
        <f>VLOOKUP($A69,'Membership-Insurance Progress R'!$B$8:$U$601,19,FALSE)</f>
        <v>0</v>
      </c>
      <c r="N69" s="54">
        <f>IF(J69,$M69/$J69,0)</f>
        <v>0</v>
      </c>
      <c r="O69" s="57">
        <f>IF(ISERROR(VLOOKUP(A69,'365'!A$1:A$900,1,FALSE)),"x",VLOOKUP(A69,'365'!A$1:A$900,"x",FALSE))</f>
      </c>
      <c r="P69" s="57">
        <f>IF(ISERROR(VLOOKUP(A69,'1728'!A$1:A$900,1,FALSE)),"x",VLOOKUP(A69,'1728'!A$1:A$900,"x",FALSE))</f>
      </c>
      <c r="Q69" s="58">
        <f>IF(ISERROR(VLOOKUP(A69,'SP7'!A$1:A$897,1,FALSE)),"x",VLOOKUP(A69,'SP7'!A$1:A$897,"x",FALSE))</f>
      </c>
      <c r="R69" t="s" s="59">
        <v>38</v>
      </c>
      <c r="S69" t="s" s="59">
        <v>38</v>
      </c>
      <c r="T69" t="s" s="59">
        <v>38</v>
      </c>
      <c r="U69" t="s" s="59">
        <v>38</v>
      </c>
      <c r="V69" s="60"/>
      <c r="W69" s="57">
        <f>IF(ISERROR(VLOOKUP(A69,'185'!A$1:A$900,1,FALSE)),"x",VLOOKUP(A69,'185'!A$1:A$900,"x",FALSE))</f>
      </c>
      <c r="X69" s="57">
        <f>IF(ISERROR(VLOOKUP(A69,'1295-1'!A$1:A$900,1,FALSE)),"x",VLOOKUP(A69,'1295-1'!A$1:A$900,"x",FALSE))</f>
      </c>
      <c r="Y69" s="48"/>
      <c r="Z69" s="33"/>
      <c r="AA69" s="33"/>
      <c r="AB69" s="33"/>
      <c r="AC69" s="33"/>
      <c r="AD69" s="33"/>
      <c r="AE69" s="33"/>
      <c r="AF69" s="33"/>
      <c r="AG69" s="33"/>
      <c r="AH69" s="33"/>
      <c r="AI69" s="33"/>
      <c r="AJ69" s="34"/>
    </row>
    <row r="70" ht="17.25" customHeight="1">
      <c r="A70" s="62">
        <v>10717</v>
      </c>
      <c r="B70" t="s" s="50">
        <f>VLOOKUP(A70,'Membership-Insurance Progress R'!B$8:C$719,2,FALSE)</f>
        <v>234</v>
      </c>
      <c r="C70" t="s" s="51">
        <f>VLOOKUP(A70,'Membership-Insurance Progress R'!B$8:D$601,3,FALSE)</f>
        <v>241</v>
      </c>
      <c r="D70" s="52">
        <f>VLOOKUP(A70,'Membership-Insurance Progress R'!B$8:U$601,4,FALSE)</f>
        <v>19</v>
      </c>
      <c r="E70" s="53">
        <f>VLOOKUP(A70,'Membership-Insurance Progress R'!B$8:U$601,5,FALSE)</f>
        <v>5</v>
      </c>
      <c r="F70" s="53">
        <f>VLOOKUP($A70,'Membership-Insurance Progress R'!$B$8:$U$601,9,FALSE)</f>
        <v>0</v>
      </c>
      <c r="G70" s="53">
        <f>VLOOKUP($A70,'Membership-Insurance Progress R'!$B$8:$U$601,10,FALSE)</f>
        <v>0</v>
      </c>
      <c r="H70" s="53">
        <f>VLOOKUP($A70,'Membership-Insurance Progress R'!$B$8:$U$601,11,FALSE)</f>
        <v>0</v>
      </c>
      <c r="I70" s="54">
        <f>IF(E70,$H70/$E70,0)</f>
        <v>0</v>
      </c>
      <c r="J70" s="55">
        <f>VLOOKUP(A70,'Membership-Insurance Progress R'!B$8:U$601,13,FALSE)</f>
        <v>3</v>
      </c>
      <c r="K70" s="55">
        <f>VLOOKUP($A70,'Membership-Insurance Progress R'!$B$8:$U$601,17,FALSE)</f>
        <v>0</v>
      </c>
      <c r="L70" s="55">
        <f>VLOOKUP($A70,'Membership-Insurance Progress R'!$B$8:$U$601,18,FALSE)</f>
        <v>0</v>
      </c>
      <c r="M70" s="55">
        <f>VLOOKUP($A70,'Membership-Insurance Progress R'!$B$8:$U$601,19,FALSE)</f>
        <v>0</v>
      </c>
      <c r="N70" s="54">
        <f>IF(J70,$M70/$J70,0)</f>
        <v>0</v>
      </c>
      <c r="O70" s="57">
        <f>IF(ISERROR(VLOOKUP(A70,'365'!A$1:A$900,1,FALSE)),"x",VLOOKUP(A70,'365'!A$1:A$900,"x",FALSE))</f>
      </c>
      <c r="P70" s="57">
        <f>IF(ISERROR(VLOOKUP(A70,'1728'!A$1:A$900,1,FALSE)),"x",VLOOKUP(A70,'1728'!A$1:A$900,"x",FALSE))</f>
      </c>
      <c r="Q70" s="58">
        <f>IF(ISERROR(VLOOKUP(A70,'SP7'!A$1:A$897,1,FALSE)),"x",VLOOKUP(A70,'SP7'!A$1:A$897,"x",FALSE))</f>
      </c>
      <c r="R70" t="s" s="59">
        <v>38</v>
      </c>
      <c r="S70" t="s" s="59">
        <v>38</v>
      </c>
      <c r="T70" t="s" s="59">
        <v>38</v>
      </c>
      <c r="U70" t="s" s="59">
        <v>38</v>
      </c>
      <c r="V70" s="60"/>
      <c r="W70" s="57">
        <f>IF(ISERROR(VLOOKUP(A70,'185'!A$1:A$900,1,FALSE)),"x",VLOOKUP(A70,'185'!A$1:A$900,"x",FALSE))</f>
      </c>
      <c r="X70" s="57">
        <f>IF(ISERROR(VLOOKUP(A70,'1295-1'!A$1:A$900,1,FALSE)),"x",VLOOKUP(A70,'1295-1'!A$1:A$900,"x",FALSE))</f>
      </c>
      <c r="Y70" s="48"/>
      <c r="Z70" s="33"/>
      <c r="AA70" s="33"/>
      <c r="AB70" s="33"/>
      <c r="AC70" s="33"/>
      <c r="AD70" s="33"/>
      <c r="AE70" s="33"/>
      <c r="AF70" s="33"/>
      <c r="AG70" s="33"/>
      <c r="AH70" s="33"/>
      <c r="AI70" s="33"/>
      <c r="AJ70" s="34"/>
    </row>
    <row r="71" ht="17.25" customHeight="1">
      <c r="A71" s="62">
        <v>15477</v>
      </c>
      <c r="B71" t="s" s="50">
        <f>VLOOKUP(A71,'Membership-Insurance Progress R'!B$8:C$719,2,FALSE)</f>
        <v>234</v>
      </c>
      <c r="C71" t="s" s="51">
        <f>VLOOKUP(A71,'Membership-Insurance Progress R'!B$8:D$601,3,FALSE)</f>
        <v>213</v>
      </c>
      <c r="D71" s="52">
        <f>VLOOKUP(A71,'Membership-Insurance Progress R'!B$8:U$601,4,FALSE)</f>
        <v>28</v>
      </c>
      <c r="E71" s="53">
        <f>VLOOKUP(A71,'Membership-Insurance Progress R'!B$8:U$601,5,FALSE)</f>
        <v>4</v>
      </c>
      <c r="F71" s="53">
        <f>VLOOKUP($A71,'Membership-Insurance Progress R'!$B$8:$U$601,9,FALSE)</f>
        <v>0</v>
      </c>
      <c r="G71" s="53">
        <f>VLOOKUP($A71,'Membership-Insurance Progress R'!$B$8:$U$601,10,FALSE)</f>
        <v>0</v>
      </c>
      <c r="H71" s="53">
        <f>VLOOKUP($A71,'Membership-Insurance Progress R'!$B$8:$U$601,11,FALSE)</f>
        <v>0</v>
      </c>
      <c r="I71" s="54">
        <f>IF(E71,$H71/$E71,0)</f>
        <v>0</v>
      </c>
      <c r="J71" s="55">
        <f>VLOOKUP(A71,'Membership-Insurance Progress R'!B$8:U$601,13,FALSE)</f>
        <v>3</v>
      </c>
      <c r="K71" s="55">
        <f>VLOOKUP($A71,'Membership-Insurance Progress R'!$B$8:$U$601,17,FALSE)</f>
        <v>0</v>
      </c>
      <c r="L71" s="55">
        <f>VLOOKUP($A71,'Membership-Insurance Progress R'!$B$8:$U$601,18,FALSE)</f>
        <v>0</v>
      </c>
      <c r="M71" s="55">
        <f>VLOOKUP($A71,'Membership-Insurance Progress R'!$B$8:$U$601,19,FALSE)</f>
        <v>0</v>
      </c>
      <c r="N71" s="54">
        <f>IF(J71,$M71/$J71,0)</f>
        <v>0</v>
      </c>
      <c r="O71" s="57">
        <f>IF(ISERROR(VLOOKUP(A71,'365'!A$1:A$900,1,FALSE)),"x",VLOOKUP(A71,'365'!A$1:A$900,"x",FALSE))</f>
      </c>
      <c r="P71" s="57">
        <f>IF(ISERROR(VLOOKUP(A71,'1728'!A$1:A$900,1,FALSE)),"x",VLOOKUP(A71,'1728'!A$1:A$900,"x",FALSE))</f>
      </c>
      <c r="Q71" s="58">
        <f>IF(ISERROR(VLOOKUP(A71,'SP7'!A$1:A$897,1,FALSE)),"x",VLOOKUP(A71,'SP7'!A$1:A$897,"x",FALSE))</f>
      </c>
      <c r="R71" t="s" s="59">
        <v>38</v>
      </c>
      <c r="S71" t="s" s="59">
        <v>38</v>
      </c>
      <c r="T71" t="s" s="59">
        <v>38</v>
      </c>
      <c r="U71" t="s" s="59">
        <v>38</v>
      </c>
      <c r="V71" s="60"/>
      <c r="W71" s="57">
        <f>IF(ISERROR(VLOOKUP(A71,'185'!A$1:A$900,1,FALSE)),"x",VLOOKUP(A71,'185'!A$1:A$900,"x",FALSE))</f>
      </c>
      <c r="X71" s="57">
        <f>IF(ISERROR(VLOOKUP(A71,'1295-1'!A$1:A$900,1,FALSE)),"x",VLOOKUP(A71,'1295-1'!A$1:A$900,"x",FALSE))</f>
      </c>
      <c r="Y71" s="48"/>
      <c r="Z71" s="33"/>
      <c r="AA71" s="33"/>
      <c r="AB71" s="33"/>
      <c r="AC71" s="33"/>
      <c r="AD71" s="33"/>
      <c r="AE71" s="33"/>
      <c r="AF71" s="33"/>
      <c r="AG71" s="33"/>
      <c r="AH71" s="33"/>
      <c r="AI71" s="33"/>
      <c r="AJ71" s="34"/>
    </row>
    <row r="72" ht="17.25" customHeight="1">
      <c r="A72" s="49">
        <v>3055</v>
      </c>
      <c r="B72" t="s" s="50">
        <f>VLOOKUP(A72,'Membership-Insurance Progress R'!B$8:C$719,2,FALSE)</f>
        <v>242</v>
      </c>
      <c r="C72" t="s" s="51">
        <f>VLOOKUP(A72,'Membership-Insurance Progress R'!B$8:D$601,3,FALSE)</f>
        <v>243</v>
      </c>
      <c r="D72" s="52">
        <f>VLOOKUP(A72,'Membership-Insurance Progress R'!B$8:U$601,4,FALSE)</f>
        <v>128</v>
      </c>
      <c r="E72" s="53">
        <f>VLOOKUP(A72,'Membership-Insurance Progress R'!B$8:U$601,5,FALSE)</f>
        <v>9</v>
      </c>
      <c r="F72" s="53">
        <f>VLOOKUP($A72,'Membership-Insurance Progress R'!$B$8:$U$601,9,FALSE)</f>
        <v>0</v>
      </c>
      <c r="G72" s="53">
        <f>VLOOKUP($A72,'Membership-Insurance Progress R'!$B$8:$U$601,10,FALSE)</f>
        <v>0</v>
      </c>
      <c r="H72" s="53">
        <f>VLOOKUP($A72,'Membership-Insurance Progress R'!$B$8:$U$601,11,FALSE)</f>
        <v>0</v>
      </c>
      <c r="I72" s="54">
        <f>IF(E72,$H72/$E72,0)</f>
        <v>0</v>
      </c>
      <c r="J72" s="55">
        <f>VLOOKUP(A72,'Membership-Insurance Progress R'!B$8:U$601,13,FALSE)</f>
        <v>3</v>
      </c>
      <c r="K72" s="55">
        <f>VLOOKUP($A72,'Membership-Insurance Progress R'!$B$8:$U$601,17,FALSE)</f>
        <v>0</v>
      </c>
      <c r="L72" s="55">
        <f>VLOOKUP($A72,'Membership-Insurance Progress R'!$B$8:$U$601,18,FALSE)</f>
        <v>0</v>
      </c>
      <c r="M72" s="55">
        <f>VLOOKUP($A72,'Membership-Insurance Progress R'!$B$8:$U$601,19,FALSE)</f>
        <v>0</v>
      </c>
      <c r="N72" s="54">
        <f>IF(J72,$M72/$J72,0)</f>
        <v>0</v>
      </c>
      <c r="O72" t="s" s="56">
        <f>IF(ISERROR(VLOOKUP(A72,'365'!A$1:A$900,1,FALSE)),"x",VLOOKUP(A72,'365'!A$1:A$900,"x",FALSE))</f>
        <v>36</v>
      </c>
      <c r="P72" s="57">
        <f>IF(ISERROR(VLOOKUP(A72,'1728'!A$1:A$900,1,FALSE)),"x",VLOOKUP(A72,'1728'!A$1:A$900,"x",FALSE))</f>
      </c>
      <c r="Q72" s="58">
        <f>IF(ISERROR(VLOOKUP(A72,'SP7'!A$1:A$897,1,FALSE)),"x",VLOOKUP(A72,'SP7'!A$1:A$897,"x",FALSE))</f>
      </c>
      <c r="R72" t="s" s="59">
        <v>39</v>
      </c>
      <c r="S72" t="s" s="59">
        <v>38</v>
      </c>
      <c r="T72" t="s" s="59">
        <v>38</v>
      </c>
      <c r="U72" t="s" s="59">
        <v>39</v>
      </c>
      <c r="V72" s="60"/>
      <c r="W72" t="s" s="56">
        <f>IF(ISERROR(VLOOKUP(A72,'185'!A$1:A$900,1,FALSE)),"x",VLOOKUP(A72,'185'!A$1:A$900,"x",FALSE))</f>
        <v>36</v>
      </c>
      <c r="X72" s="57">
        <f>IF(ISERROR(VLOOKUP(A72,'1295-1'!A$1:A$900,1,FALSE)),"x",VLOOKUP(A72,'1295-1'!A$1:A$900,"x",FALSE))</f>
      </c>
      <c r="Y72" s="48"/>
      <c r="Z72" s="33"/>
      <c r="AA72" s="33"/>
      <c r="AB72" s="33"/>
      <c r="AC72" s="33"/>
      <c r="AD72" s="33"/>
      <c r="AE72" s="33"/>
      <c r="AF72" s="33"/>
      <c r="AG72" s="33"/>
      <c r="AH72" s="33"/>
      <c r="AI72" s="33"/>
      <c r="AJ72" s="34"/>
    </row>
    <row r="73" ht="17.25" customHeight="1">
      <c r="A73" s="49">
        <v>4791</v>
      </c>
      <c r="B73" t="s" s="50">
        <f>VLOOKUP(A73,'Membership-Insurance Progress R'!B$8:C$719,2,FALSE)</f>
        <v>242</v>
      </c>
      <c r="C73" t="s" s="51">
        <f>VLOOKUP(A73,'Membership-Insurance Progress R'!B$8:D$601,3,FALSE)</f>
        <v>244</v>
      </c>
      <c r="D73" s="52">
        <f>VLOOKUP(A73,'Membership-Insurance Progress R'!B$8:U$601,4,FALSE)</f>
        <v>181</v>
      </c>
      <c r="E73" s="53">
        <f>VLOOKUP(A73,'Membership-Insurance Progress R'!B$8:U$601,5,FALSE)</f>
        <v>12</v>
      </c>
      <c r="F73" s="53">
        <f>VLOOKUP($A73,'Membership-Insurance Progress R'!$B$8:$U$601,9,FALSE)</f>
        <v>0</v>
      </c>
      <c r="G73" s="53">
        <f>VLOOKUP($A73,'Membership-Insurance Progress R'!$B$8:$U$601,10,FALSE)</f>
        <v>0</v>
      </c>
      <c r="H73" s="53">
        <f>VLOOKUP($A73,'Membership-Insurance Progress R'!$B$8:$U$601,11,FALSE)</f>
        <v>0</v>
      </c>
      <c r="I73" s="54">
        <f>IF(E73,$H73/$E73,0)</f>
        <v>0</v>
      </c>
      <c r="J73" s="55">
        <f>VLOOKUP(A73,'Membership-Insurance Progress R'!B$8:U$601,13,FALSE)</f>
        <v>4</v>
      </c>
      <c r="K73" s="55">
        <f>VLOOKUP($A73,'Membership-Insurance Progress R'!$B$8:$U$601,17,FALSE)</f>
        <v>0</v>
      </c>
      <c r="L73" s="55">
        <f>VLOOKUP($A73,'Membership-Insurance Progress R'!$B$8:$U$601,18,FALSE)</f>
        <v>0</v>
      </c>
      <c r="M73" s="55">
        <f>VLOOKUP($A73,'Membership-Insurance Progress R'!$B$8:$U$601,19,FALSE)</f>
        <v>0</v>
      </c>
      <c r="N73" s="54">
        <f>IF(J73,$M73/$J73,0)</f>
        <v>0</v>
      </c>
      <c r="O73" t="s" s="56">
        <f>IF(ISERROR(VLOOKUP(A73,'365'!A$1:A$900,1,FALSE)),"x",VLOOKUP(A73,'365'!A$1:A$900,"x",FALSE))</f>
        <v>36</v>
      </c>
      <c r="P73" s="57">
        <f>IF(ISERROR(VLOOKUP(A73,'1728'!A$1:A$900,1,FALSE)),"x",VLOOKUP(A73,'1728'!A$1:A$900,"x",FALSE))</f>
      </c>
      <c r="Q73" s="58">
        <f>IF(ISERROR(VLOOKUP(A73,'SP7'!A$1:A$897,1,FALSE)),"x",VLOOKUP(A73,'SP7'!A$1:A$897,"x",FALSE))</f>
      </c>
      <c r="R73" t="s" s="59">
        <v>37</v>
      </c>
      <c r="S73" t="s" s="59">
        <v>37</v>
      </c>
      <c r="T73" t="s" s="59">
        <v>39</v>
      </c>
      <c r="U73" t="s" s="59">
        <v>37</v>
      </c>
      <c r="V73" s="60"/>
      <c r="W73" t="s" s="56">
        <f>IF(ISERROR(VLOOKUP(A73,'185'!A$1:A$900,1,FALSE)),"x",VLOOKUP(A73,'185'!A$1:A$900,"x",FALSE))</f>
        <v>36</v>
      </c>
      <c r="X73" s="57">
        <f>IF(ISERROR(VLOOKUP(A73,'1295-1'!A$1:A$900,1,FALSE)),"x",VLOOKUP(A73,'1295-1'!A$1:A$900,"x",FALSE))</f>
      </c>
      <c r="Y73" s="48"/>
      <c r="Z73" s="33"/>
      <c r="AA73" s="33"/>
      <c r="AB73" s="33"/>
      <c r="AC73" s="33"/>
      <c r="AD73" s="33"/>
      <c r="AE73" s="33"/>
      <c r="AF73" s="33"/>
      <c r="AG73" s="33"/>
      <c r="AH73" s="33"/>
      <c r="AI73" s="33"/>
      <c r="AJ73" s="34"/>
    </row>
    <row r="74" ht="17.25" customHeight="1">
      <c r="A74" s="49">
        <v>4906</v>
      </c>
      <c r="B74" t="s" s="50">
        <f>VLOOKUP(A74,'Membership-Insurance Progress R'!B$8:C$719,2,FALSE)</f>
        <v>242</v>
      </c>
      <c r="C74" t="s" s="51">
        <f>VLOOKUP(A74,'Membership-Insurance Progress R'!B$8:D$601,3,FALSE)</f>
        <v>245</v>
      </c>
      <c r="D74" s="52">
        <f>VLOOKUP(A74,'Membership-Insurance Progress R'!B$8:U$601,4,FALSE)</f>
        <v>60</v>
      </c>
      <c r="E74" s="53">
        <f>VLOOKUP(A74,'Membership-Insurance Progress R'!B$8:U$601,5,FALSE)</f>
        <v>4</v>
      </c>
      <c r="F74" s="53">
        <f>VLOOKUP($A74,'Membership-Insurance Progress R'!$B$8:$U$601,9,FALSE)</f>
        <v>0</v>
      </c>
      <c r="G74" s="53">
        <f>VLOOKUP($A74,'Membership-Insurance Progress R'!$B$8:$U$601,10,FALSE)</f>
        <v>0</v>
      </c>
      <c r="H74" s="53">
        <f>VLOOKUP($A74,'Membership-Insurance Progress R'!$B$8:$U$601,11,FALSE)</f>
        <v>0</v>
      </c>
      <c r="I74" s="54">
        <f>IF(E74,$H74/$E74,0)</f>
        <v>0</v>
      </c>
      <c r="J74" s="55">
        <f>VLOOKUP(A74,'Membership-Insurance Progress R'!B$8:U$601,13,FALSE)</f>
        <v>3</v>
      </c>
      <c r="K74" s="55">
        <f>VLOOKUP($A74,'Membership-Insurance Progress R'!$B$8:$U$601,17,FALSE)</f>
        <v>0</v>
      </c>
      <c r="L74" s="55">
        <f>VLOOKUP($A74,'Membership-Insurance Progress R'!$B$8:$U$601,18,FALSE)</f>
        <v>0</v>
      </c>
      <c r="M74" s="55">
        <f>VLOOKUP($A74,'Membership-Insurance Progress R'!$B$8:$U$601,19,FALSE)</f>
        <v>0</v>
      </c>
      <c r="N74" s="54">
        <f>IF(J74,$M74/$J74,0)</f>
        <v>0</v>
      </c>
      <c r="O74" s="57">
        <f>IF(ISERROR(VLOOKUP(A74,'365'!A$1:A$900,1,FALSE)),"x",VLOOKUP(A74,'365'!A$1:A$900,"x",FALSE))</f>
      </c>
      <c r="P74" s="57">
        <f>IF(ISERROR(VLOOKUP(A74,'1728'!A$1:A$900,1,FALSE)),"x",VLOOKUP(A74,'1728'!A$1:A$900,"x",FALSE))</f>
      </c>
      <c r="Q74" s="58">
        <f>IF(ISERROR(VLOOKUP(A74,'SP7'!A$1:A$897,1,FALSE)),"x",VLOOKUP(A74,'SP7'!A$1:A$897,"x",FALSE))</f>
      </c>
      <c r="R74" t="s" s="59">
        <v>39</v>
      </c>
      <c r="S74" t="s" s="59">
        <v>38</v>
      </c>
      <c r="T74" t="s" s="59">
        <v>38</v>
      </c>
      <c r="U74" t="s" s="59">
        <v>38</v>
      </c>
      <c r="V74" s="60"/>
      <c r="W74" t="s" s="56">
        <f>IF(ISERROR(VLOOKUP(A74,'185'!A$1:A$900,1,FALSE)),"x",VLOOKUP(A74,'185'!A$1:A$900,"x",FALSE))</f>
        <v>36</v>
      </c>
      <c r="X74" s="57">
        <f>IF(ISERROR(VLOOKUP(A74,'1295-1'!A$1:A$900,1,FALSE)),"x",VLOOKUP(A74,'1295-1'!A$1:A$900,"x",FALSE))</f>
      </c>
      <c r="Y74" s="48"/>
      <c r="Z74" s="33"/>
      <c r="AA74" s="33"/>
      <c r="AB74" s="33"/>
      <c r="AC74" s="33"/>
      <c r="AD74" s="33"/>
      <c r="AE74" s="33"/>
      <c r="AF74" s="33"/>
      <c r="AG74" s="33"/>
      <c r="AH74" s="33"/>
      <c r="AI74" s="33"/>
      <c r="AJ74" s="34"/>
    </row>
    <row r="75" ht="17.25" customHeight="1">
      <c r="A75" s="49">
        <v>5499</v>
      </c>
      <c r="B75" t="s" s="50">
        <f>VLOOKUP(A75,'Membership-Insurance Progress R'!B$8:C$719,2,FALSE)</f>
        <v>242</v>
      </c>
      <c r="C75" t="s" s="51">
        <f>VLOOKUP(A75,'Membership-Insurance Progress R'!B$8:D$601,3,FALSE)</f>
        <v>246</v>
      </c>
      <c r="D75" s="52">
        <f>VLOOKUP(A75,'Membership-Insurance Progress R'!B$8:U$601,4,FALSE)</f>
        <v>176</v>
      </c>
      <c r="E75" s="53">
        <f>VLOOKUP(A75,'Membership-Insurance Progress R'!B$8:U$601,5,FALSE)</f>
        <v>11</v>
      </c>
      <c r="F75" s="53">
        <f>VLOOKUP($A75,'Membership-Insurance Progress R'!$B$8:$U$601,9,FALSE)</f>
        <v>0</v>
      </c>
      <c r="G75" s="53">
        <f>VLOOKUP($A75,'Membership-Insurance Progress R'!$B$8:$U$601,10,FALSE)</f>
        <v>0</v>
      </c>
      <c r="H75" s="53">
        <f>VLOOKUP($A75,'Membership-Insurance Progress R'!$B$8:$U$601,11,FALSE)</f>
        <v>0</v>
      </c>
      <c r="I75" s="54">
        <f>IF(E75,$H75/$E75,0)</f>
        <v>0</v>
      </c>
      <c r="J75" s="55">
        <f>VLOOKUP(A75,'Membership-Insurance Progress R'!B$8:U$601,13,FALSE)</f>
        <v>4</v>
      </c>
      <c r="K75" s="55">
        <f>VLOOKUP($A75,'Membership-Insurance Progress R'!$B$8:$U$601,17,FALSE)</f>
        <v>0</v>
      </c>
      <c r="L75" s="55">
        <f>VLOOKUP($A75,'Membership-Insurance Progress R'!$B$8:$U$601,18,FALSE)</f>
        <v>1</v>
      </c>
      <c r="M75" s="55">
        <f>VLOOKUP($A75,'Membership-Insurance Progress R'!$B$8:$U$601,19,FALSE)</f>
        <v>-1</v>
      </c>
      <c r="N75" s="54">
        <f>IF(J75,$M75/$J75,0)</f>
        <v>-0.25</v>
      </c>
      <c r="O75" t="s" s="56">
        <f>IF(ISERROR(VLOOKUP(A75,'365'!A$1:A$900,1,FALSE)),"x",VLOOKUP(A75,'365'!A$1:A$900,"x",FALSE))</f>
        <v>36</v>
      </c>
      <c r="P75" s="57">
        <f>IF(ISERROR(VLOOKUP(A75,'1728'!A$1:A$900,1,FALSE)),"x",VLOOKUP(A75,'1728'!A$1:A$900,"x",FALSE))</f>
      </c>
      <c r="Q75" s="58">
        <f>IF(ISERROR(VLOOKUP(A75,'SP7'!A$1:A$897,1,FALSE)),"x",VLOOKUP(A75,'SP7'!A$1:A$897,"x",FALSE))</f>
      </c>
      <c r="R75" t="s" s="59">
        <v>39</v>
      </c>
      <c r="S75" t="s" s="59">
        <v>39</v>
      </c>
      <c r="T75" t="s" s="59">
        <v>39</v>
      </c>
      <c r="U75" t="s" s="59">
        <v>39</v>
      </c>
      <c r="V75" s="60"/>
      <c r="W75" t="s" s="56">
        <f>IF(ISERROR(VLOOKUP(A75,'185'!A$1:A$900,1,FALSE)),"x",VLOOKUP(A75,'185'!A$1:A$900,"x",FALSE))</f>
        <v>36</v>
      </c>
      <c r="X75" t="s" s="56">
        <f>IF(ISERROR(VLOOKUP(A75,'1295-1'!A$1:A$900,1,FALSE)),"x",VLOOKUP(A75,'1295-1'!A$1:A$900,"x",FALSE))</f>
        <v>36</v>
      </c>
      <c r="Y75" s="48"/>
      <c r="Z75" s="33"/>
      <c r="AA75" s="33"/>
      <c r="AB75" s="33"/>
      <c r="AC75" s="33"/>
      <c r="AD75" s="33"/>
      <c r="AE75" s="33"/>
      <c r="AF75" s="33"/>
      <c r="AG75" s="33"/>
      <c r="AH75" s="33"/>
      <c r="AI75" s="33"/>
      <c r="AJ75" s="34"/>
    </row>
    <row r="76" ht="17.25" customHeight="1">
      <c r="A76" s="49">
        <v>6959</v>
      </c>
      <c r="B76" t="s" s="50">
        <f>VLOOKUP(A76,'Membership-Insurance Progress R'!B$8:C$719,2,FALSE)</f>
        <v>242</v>
      </c>
      <c r="C76" t="s" s="51">
        <f>VLOOKUP(A76,'Membership-Insurance Progress R'!B$8:D$601,3,FALSE)</f>
        <v>247</v>
      </c>
      <c r="D76" s="52">
        <f>VLOOKUP(A76,'Membership-Insurance Progress R'!B$8:U$601,4,FALSE)</f>
        <v>99</v>
      </c>
      <c r="E76" s="53">
        <f>VLOOKUP(A76,'Membership-Insurance Progress R'!B$8:U$601,5,FALSE)</f>
        <v>7</v>
      </c>
      <c r="F76" s="53">
        <f>VLOOKUP($A76,'Membership-Insurance Progress R'!$B$8:$U$601,9,FALSE)</f>
        <v>0</v>
      </c>
      <c r="G76" s="53">
        <f>VLOOKUP($A76,'Membership-Insurance Progress R'!$B$8:$U$601,10,FALSE)</f>
        <v>0</v>
      </c>
      <c r="H76" s="53">
        <f>VLOOKUP($A76,'Membership-Insurance Progress R'!$B$8:$U$601,11,FALSE)</f>
        <v>0</v>
      </c>
      <c r="I76" s="54">
        <f>IF(E76,$H76/$E76,0)</f>
        <v>0</v>
      </c>
      <c r="J76" s="55">
        <f>VLOOKUP(A76,'Membership-Insurance Progress R'!B$8:U$601,13,FALSE)</f>
        <v>3</v>
      </c>
      <c r="K76" s="55">
        <f>VLOOKUP($A76,'Membership-Insurance Progress R'!$B$8:$U$601,17,FALSE)</f>
        <v>1</v>
      </c>
      <c r="L76" s="55">
        <f>VLOOKUP($A76,'Membership-Insurance Progress R'!$B$8:$U$601,18,FALSE)</f>
        <v>0</v>
      </c>
      <c r="M76" s="55">
        <f>VLOOKUP($A76,'Membership-Insurance Progress R'!$B$8:$U$601,19,FALSE)</f>
        <v>1</v>
      </c>
      <c r="N76" s="54">
        <f>IF(J76,$M76/$J76,0)</f>
        <v>0.333333333333333</v>
      </c>
      <c r="O76" s="57">
        <f>IF(ISERROR(VLOOKUP(A76,'365'!A$1:A$900,1,FALSE)),"x",VLOOKUP(A76,'365'!A$1:A$900,"x",FALSE))</f>
      </c>
      <c r="P76" s="57">
        <f>IF(ISERROR(VLOOKUP(A76,'1728'!A$1:A$900,1,FALSE)),"x",VLOOKUP(A76,'1728'!A$1:A$900,"x",FALSE))</f>
      </c>
      <c r="Q76" s="58">
        <f>IF(ISERROR(VLOOKUP(A76,'SP7'!A$1:A$897,1,FALSE)),"x",VLOOKUP(A76,'SP7'!A$1:A$897,"x",FALSE))</f>
      </c>
      <c r="R76" t="s" s="59">
        <v>37</v>
      </c>
      <c r="S76" t="s" s="59">
        <v>38</v>
      </c>
      <c r="T76" t="s" s="59">
        <v>38</v>
      </c>
      <c r="U76" t="s" s="59">
        <v>38</v>
      </c>
      <c r="V76" s="60"/>
      <c r="W76" t="s" s="56">
        <f>IF(ISERROR(VLOOKUP(A76,'185'!A$1:A$900,1,FALSE)),"x",VLOOKUP(A76,'185'!A$1:A$900,"x",FALSE))</f>
        <v>36</v>
      </c>
      <c r="X76" s="57">
        <f>IF(ISERROR(VLOOKUP(A76,'1295-1'!A$1:A$900,1,FALSE)),"x",VLOOKUP(A76,'1295-1'!A$1:A$900,"x",FALSE))</f>
      </c>
      <c r="Y76" s="48"/>
      <c r="Z76" s="33"/>
      <c r="AA76" s="33"/>
      <c r="AB76" s="33"/>
      <c r="AC76" s="33"/>
      <c r="AD76" s="33"/>
      <c r="AE76" s="33"/>
      <c r="AF76" s="33"/>
      <c r="AG76" s="33"/>
      <c r="AH76" s="33"/>
      <c r="AI76" s="33"/>
      <c r="AJ76" s="34"/>
    </row>
    <row r="77" ht="17.25" customHeight="1">
      <c r="A77" s="49">
        <v>11491</v>
      </c>
      <c r="B77" t="s" s="50">
        <f>VLOOKUP(A77,'Membership-Insurance Progress R'!B$8:C$719,2,FALSE)</f>
        <v>242</v>
      </c>
      <c r="C77" t="s" s="51">
        <f>VLOOKUP(A77,'Membership-Insurance Progress R'!B$8:D$601,3,FALSE)</f>
        <v>248</v>
      </c>
      <c r="D77" s="52">
        <f>VLOOKUP(A77,'Membership-Insurance Progress R'!B$8:U$601,4,FALSE)</f>
        <v>50</v>
      </c>
      <c r="E77" s="53">
        <f>VLOOKUP(A77,'Membership-Insurance Progress R'!B$8:U$601,5,FALSE)</f>
        <v>4</v>
      </c>
      <c r="F77" s="53">
        <f>VLOOKUP($A77,'Membership-Insurance Progress R'!$B$8:$U$601,9,FALSE)</f>
        <v>0</v>
      </c>
      <c r="G77" s="53">
        <f>VLOOKUP($A77,'Membership-Insurance Progress R'!$B$8:$U$601,10,FALSE)</f>
        <v>0</v>
      </c>
      <c r="H77" s="53">
        <f>VLOOKUP($A77,'Membership-Insurance Progress R'!$B$8:$U$601,11,FALSE)</f>
        <v>0</v>
      </c>
      <c r="I77" s="54">
        <f>IF(E77,$H77/$E77,0)</f>
        <v>0</v>
      </c>
      <c r="J77" s="55">
        <f>VLOOKUP(A77,'Membership-Insurance Progress R'!B$8:U$601,13,FALSE)</f>
        <v>3</v>
      </c>
      <c r="K77" s="55">
        <f>VLOOKUP($A77,'Membership-Insurance Progress R'!$B$8:$U$601,17,FALSE)</f>
        <v>0</v>
      </c>
      <c r="L77" s="55">
        <f>VLOOKUP($A77,'Membership-Insurance Progress R'!$B$8:$U$601,18,FALSE)</f>
        <v>0</v>
      </c>
      <c r="M77" s="55">
        <f>VLOOKUP($A77,'Membership-Insurance Progress R'!$B$8:$U$601,19,FALSE)</f>
        <v>0</v>
      </c>
      <c r="N77" s="54">
        <f>IF(J77,$M77/$J77,0)</f>
        <v>0</v>
      </c>
      <c r="O77" s="57">
        <f>IF(ISERROR(VLOOKUP(A77,'365'!A$1:A$900,1,FALSE)),"x",VLOOKUP(A77,'365'!A$1:A$900,"x",FALSE))</f>
      </c>
      <c r="P77" s="57">
        <f>IF(ISERROR(VLOOKUP(A77,'1728'!A$1:A$900,1,FALSE)),"x",VLOOKUP(A77,'1728'!A$1:A$900,"x",FALSE))</f>
      </c>
      <c r="Q77" s="58">
        <f>IF(ISERROR(VLOOKUP(A77,'SP7'!A$1:A$897,1,FALSE)),"x",VLOOKUP(A77,'SP7'!A$1:A$897,"x",FALSE))</f>
      </c>
      <c r="R77" t="s" s="59">
        <v>38</v>
      </c>
      <c r="S77" t="s" s="59">
        <v>38</v>
      </c>
      <c r="T77" t="s" s="59">
        <v>38</v>
      </c>
      <c r="U77" t="s" s="59">
        <v>38</v>
      </c>
      <c r="V77" s="60"/>
      <c r="W77" s="57">
        <f>IF(ISERROR(VLOOKUP(A77,'185'!A$1:A$900,1,FALSE)),"x",VLOOKUP(A77,'185'!A$1:A$900,"x",FALSE))</f>
      </c>
      <c r="X77" s="57">
        <f>IF(ISERROR(VLOOKUP(A77,'1295-1'!A$1:A$900,1,FALSE)),"x",VLOOKUP(A77,'1295-1'!A$1:A$900,"x",FALSE))</f>
      </c>
      <c r="Y77" s="48"/>
      <c r="Z77" s="33"/>
      <c r="AA77" s="33"/>
      <c r="AB77" s="33"/>
      <c r="AC77" s="33"/>
      <c r="AD77" s="33"/>
      <c r="AE77" s="33"/>
      <c r="AF77" s="33"/>
      <c r="AG77" s="33"/>
      <c r="AH77" s="33"/>
      <c r="AI77" s="33"/>
      <c r="AJ77" s="34"/>
    </row>
    <row r="78" ht="17.25" customHeight="1">
      <c r="A78" s="49">
        <v>1754</v>
      </c>
      <c r="B78" t="s" s="50">
        <f>VLOOKUP(A78,'Membership-Insurance Progress R'!B$8:C$719,2,FALSE)</f>
        <v>249</v>
      </c>
      <c r="C78" t="s" s="51">
        <f>VLOOKUP(A78,'Membership-Insurance Progress R'!B$8:D$601,3,FALSE)</f>
        <v>250</v>
      </c>
      <c r="D78" s="52">
        <f>VLOOKUP(A78,'Membership-Insurance Progress R'!B$8:U$601,4,FALSE)</f>
        <v>83</v>
      </c>
      <c r="E78" s="53">
        <f>VLOOKUP(A78,'Membership-Insurance Progress R'!B$8:U$601,5,FALSE)</f>
        <v>5</v>
      </c>
      <c r="F78" s="53">
        <f>VLOOKUP($A78,'Membership-Insurance Progress R'!$B$8:$U$601,9,FALSE)</f>
        <v>0</v>
      </c>
      <c r="G78" s="53">
        <f>VLOOKUP($A78,'Membership-Insurance Progress R'!$B$8:$U$601,10,FALSE)</f>
        <v>0</v>
      </c>
      <c r="H78" s="53">
        <f>VLOOKUP($A78,'Membership-Insurance Progress R'!$B$8:$U$601,11,FALSE)</f>
        <v>0</v>
      </c>
      <c r="I78" s="54">
        <f>IF(E78,$H78/$E78,0)</f>
        <v>0</v>
      </c>
      <c r="J78" s="55">
        <f>VLOOKUP(A78,'Membership-Insurance Progress R'!B$8:U$601,13,FALSE)</f>
        <v>3</v>
      </c>
      <c r="K78" s="55">
        <f>VLOOKUP($A78,'Membership-Insurance Progress R'!$B$8:$U$601,17,FALSE)</f>
        <v>0</v>
      </c>
      <c r="L78" s="55">
        <f>VLOOKUP($A78,'Membership-Insurance Progress R'!$B$8:$U$601,18,FALSE)</f>
        <v>1</v>
      </c>
      <c r="M78" s="55">
        <f>VLOOKUP($A78,'Membership-Insurance Progress R'!$B$8:$U$601,19,FALSE)</f>
        <v>-1</v>
      </c>
      <c r="N78" s="54">
        <f>IF(J78,$M78/$J78,0)</f>
        <v>-0.333333333333333</v>
      </c>
      <c r="O78" t="s" s="56">
        <f>IF(ISERROR(VLOOKUP(A78,'365'!A$1:A$900,1,FALSE)),"x",VLOOKUP(A78,'365'!A$1:A$900,"x",FALSE))</f>
        <v>36</v>
      </c>
      <c r="P78" s="57">
        <f>IF(ISERROR(VLOOKUP(A78,'1728'!A$1:A$900,1,FALSE)),"x",VLOOKUP(A78,'1728'!A$1:A$900,"x",FALSE))</f>
      </c>
      <c r="Q78" s="58">
        <f>IF(ISERROR(VLOOKUP(A78,'SP7'!A$1:A$897,1,FALSE)),"x",VLOOKUP(A78,'SP7'!A$1:A$897,"x",FALSE))</f>
      </c>
      <c r="R78" t="s" s="59">
        <v>37</v>
      </c>
      <c r="S78" t="s" s="59">
        <v>38</v>
      </c>
      <c r="T78" t="s" s="59">
        <v>39</v>
      </c>
      <c r="U78" t="s" s="59">
        <v>38</v>
      </c>
      <c r="V78" s="60"/>
      <c r="W78" t="s" s="56">
        <f>IF(ISERROR(VLOOKUP(A78,'185'!A$1:A$900,1,FALSE)),"x",VLOOKUP(A78,'185'!A$1:A$900,"x",FALSE))</f>
        <v>36</v>
      </c>
      <c r="X78" t="s" s="56">
        <f>IF(ISERROR(VLOOKUP(A78,'1295-1'!A$1:A$900,1,FALSE)),"x",VLOOKUP(A78,'1295-1'!A$1:A$900,"x",FALSE))</f>
        <v>36</v>
      </c>
      <c r="Y78" s="48"/>
      <c r="Z78" s="33"/>
      <c r="AA78" s="33"/>
      <c r="AB78" s="33"/>
      <c r="AC78" s="33"/>
      <c r="AD78" s="33"/>
      <c r="AE78" s="33"/>
      <c r="AF78" s="33"/>
      <c r="AG78" s="33"/>
      <c r="AH78" s="33"/>
      <c r="AI78" s="33"/>
      <c r="AJ78" s="34"/>
    </row>
    <row r="79" ht="17.25" customHeight="1">
      <c r="A79" s="49">
        <v>2504</v>
      </c>
      <c r="B79" t="s" s="50">
        <f>VLOOKUP(A79,'Membership-Insurance Progress R'!B$8:C$719,2,FALSE)</f>
        <v>249</v>
      </c>
      <c r="C79" t="s" s="51">
        <f>VLOOKUP(A79,'Membership-Insurance Progress R'!B$8:D$601,3,FALSE)</f>
        <v>251</v>
      </c>
      <c r="D79" s="52">
        <f>VLOOKUP(A79,'Membership-Insurance Progress R'!B$8:U$601,4,FALSE)</f>
        <v>141</v>
      </c>
      <c r="E79" s="53">
        <f>VLOOKUP(A79,'Membership-Insurance Progress R'!B$8:U$601,5,FALSE)</f>
        <v>10</v>
      </c>
      <c r="F79" s="53">
        <f>VLOOKUP($A79,'Membership-Insurance Progress R'!$B$8:$U$601,9,FALSE)</f>
        <v>0</v>
      </c>
      <c r="G79" s="53">
        <f>VLOOKUP($A79,'Membership-Insurance Progress R'!$B$8:$U$601,10,FALSE)</f>
        <v>0</v>
      </c>
      <c r="H79" s="53">
        <f>VLOOKUP($A79,'Membership-Insurance Progress R'!$B$8:$U$601,11,FALSE)</f>
        <v>0</v>
      </c>
      <c r="I79" s="54">
        <f>IF(E79,$H79/$E79,0)</f>
        <v>0</v>
      </c>
      <c r="J79" s="55">
        <f>VLOOKUP(A79,'Membership-Insurance Progress R'!B$8:U$601,13,FALSE)</f>
        <v>4</v>
      </c>
      <c r="K79" s="55">
        <f>VLOOKUP($A79,'Membership-Insurance Progress R'!$B$8:$U$601,17,FALSE)</f>
        <v>0</v>
      </c>
      <c r="L79" s="55">
        <f>VLOOKUP($A79,'Membership-Insurance Progress R'!$B$8:$U$601,18,FALSE)</f>
        <v>1</v>
      </c>
      <c r="M79" s="55">
        <f>VLOOKUP($A79,'Membership-Insurance Progress R'!$B$8:$U$601,19,FALSE)</f>
        <v>-1</v>
      </c>
      <c r="N79" s="54">
        <f>IF(J79,$M79/$J79,0)</f>
        <v>-0.25</v>
      </c>
      <c r="O79" t="s" s="56">
        <f>IF(ISERROR(VLOOKUP(A79,'365'!A$1:A$900,1,FALSE)),"x",VLOOKUP(A79,'365'!A$1:A$900,"x",FALSE))</f>
        <v>36</v>
      </c>
      <c r="P79" s="57">
        <f>IF(ISERROR(VLOOKUP(A79,'1728'!A$1:A$900,1,FALSE)),"x",VLOOKUP(A79,'1728'!A$1:A$900,"x",FALSE))</f>
      </c>
      <c r="Q79" s="58">
        <f>IF(ISERROR(VLOOKUP(A79,'SP7'!A$1:A$897,1,FALSE)),"x",VLOOKUP(A79,'SP7'!A$1:A$897,"x",FALSE))</f>
      </c>
      <c r="R79" t="s" s="59">
        <v>39</v>
      </c>
      <c r="S79" t="s" s="59">
        <v>39</v>
      </c>
      <c r="T79" t="s" s="59">
        <v>39</v>
      </c>
      <c r="U79" t="s" s="59">
        <v>39</v>
      </c>
      <c r="V79" s="60"/>
      <c r="W79" t="s" s="56">
        <f>IF(ISERROR(VLOOKUP(A79,'185'!A$1:A$900,1,FALSE)),"x",VLOOKUP(A79,'185'!A$1:A$900,"x",FALSE))</f>
        <v>36</v>
      </c>
      <c r="X79" t="s" s="56">
        <f>IF(ISERROR(VLOOKUP(A79,'1295-1'!A$1:A$900,1,FALSE)),"x",VLOOKUP(A79,'1295-1'!A$1:A$900,"x",FALSE))</f>
        <v>36</v>
      </c>
      <c r="Y79" s="48"/>
      <c r="Z79" s="33"/>
      <c r="AA79" s="33"/>
      <c r="AB79" s="33"/>
      <c r="AC79" s="33"/>
      <c r="AD79" s="33"/>
      <c r="AE79" s="33"/>
      <c r="AF79" s="33"/>
      <c r="AG79" s="33"/>
      <c r="AH79" s="33"/>
      <c r="AI79" s="33"/>
      <c r="AJ79" s="34"/>
    </row>
    <row r="80" ht="17.25" customHeight="1">
      <c r="A80" s="62">
        <v>2675</v>
      </c>
      <c r="B80" t="s" s="50">
        <f>VLOOKUP(A80,'Membership-Insurance Progress R'!B$8:C$719,2,FALSE)</f>
        <v>249</v>
      </c>
      <c r="C80" t="s" s="51">
        <f>VLOOKUP(A80,'Membership-Insurance Progress R'!B$8:D$601,3,FALSE)</f>
        <v>252</v>
      </c>
      <c r="D80" s="52">
        <f>VLOOKUP(A80,'Membership-Insurance Progress R'!B$8:U$601,4,FALSE)</f>
        <v>64</v>
      </c>
      <c r="E80" s="53">
        <f>VLOOKUP(A80,'Membership-Insurance Progress R'!B$8:U$601,5,FALSE)</f>
        <v>4</v>
      </c>
      <c r="F80" s="53">
        <f>VLOOKUP($A80,'Membership-Insurance Progress R'!$B$8:$U$601,9,FALSE)</f>
        <v>0</v>
      </c>
      <c r="G80" s="53">
        <f>VLOOKUP($A80,'Membership-Insurance Progress R'!$B$8:$U$601,10,FALSE)</f>
        <v>0</v>
      </c>
      <c r="H80" s="53">
        <f>VLOOKUP($A80,'Membership-Insurance Progress R'!$B$8:$U$601,11,FALSE)</f>
        <v>0</v>
      </c>
      <c r="I80" s="54">
        <f>IF(E80,$H80/$E80,0)</f>
        <v>0</v>
      </c>
      <c r="J80" s="55">
        <f>VLOOKUP(A80,'Membership-Insurance Progress R'!B$8:U$601,13,FALSE)</f>
        <v>3</v>
      </c>
      <c r="K80" s="55">
        <f>VLOOKUP($A80,'Membership-Insurance Progress R'!$B$8:$U$601,17,FALSE)</f>
        <v>0</v>
      </c>
      <c r="L80" s="55">
        <f>VLOOKUP($A80,'Membership-Insurance Progress R'!$B$8:$U$601,18,FALSE)</f>
        <v>0</v>
      </c>
      <c r="M80" s="55">
        <f>VLOOKUP($A80,'Membership-Insurance Progress R'!$B$8:$U$601,19,FALSE)</f>
        <v>0</v>
      </c>
      <c r="N80" s="54">
        <f>IF(J80,$M80/$J80,0)</f>
        <v>0</v>
      </c>
      <c r="O80" s="57">
        <f>IF(ISERROR(VLOOKUP(A80,'365'!A$1:A$900,1,FALSE)),"x",VLOOKUP(A80,'365'!A$1:A$900,"x",FALSE))</f>
      </c>
      <c r="P80" s="57">
        <f>IF(ISERROR(VLOOKUP(A80,'1728'!A$1:A$900,1,FALSE)),"x",VLOOKUP(A80,'1728'!A$1:A$900,"x",FALSE))</f>
      </c>
      <c r="Q80" s="58">
        <f>IF(ISERROR(VLOOKUP(A80,'SP7'!A$1:A$897,1,FALSE)),"x",VLOOKUP(A80,'SP7'!A$1:A$897,"x",FALSE))</f>
      </c>
      <c r="R80" t="s" s="59">
        <v>38</v>
      </c>
      <c r="S80" t="s" s="59">
        <v>38</v>
      </c>
      <c r="T80" t="s" s="59">
        <v>38</v>
      </c>
      <c r="U80" t="s" s="59">
        <v>38</v>
      </c>
      <c r="V80" s="60"/>
      <c r="W80" s="57">
        <f>IF(ISERROR(VLOOKUP(A80,'185'!A$1:A$900,1,FALSE)),"x",VLOOKUP(A80,'185'!A$1:A$900,"x",FALSE))</f>
      </c>
      <c r="X80" s="57">
        <f>IF(ISERROR(VLOOKUP(A80,'1295-1'!A$1:A$900,1,FALSE)),"x",VLOOKUP(A80,'1295-1'!A$1:A$900,"x",FALSE))</f>
      </c>
      <c r="Y80" s="48"/>
      <c r="Z80" s="33"/>
      <c r="AA80" s="33"/>
      <c r="AB80" s="33"/>
      <c r="AC80" s="33"/>
      <c r="AD80" s="33"/>
      <c r="AE80" s="33"/>
      <c r="AF80" s="33"/>
      <c r="AG80" s="33"/>
      <c r="AH80" s="33"/>
      <c r="AI80" s="33"/>
      <c r="AJ80" s="34"/>
    </row>
    <row r="81" ht="17.25" customHeight="1">
      <c r="A81" s="49">
        <v>5048</v>
      </c>
      <c r="B81" t="s" s="50">
        <f>VLOOKUP(A81,'Membership-Insurance Progress R'!B$8:C$719,2,FALSE)</f>
        <v>249</v>
      </c>
      <c r="C81" t="s" s="51">
        <f>VLOOKUP(A81,'Membership-Insurance Progress R'!B$8:D$601,3,FALSE)</f>
        <v>253</v>
      </c>
      <c r="D81" s="52">
        <f>VLOOKUP(A81,'Membership-Insurance Progress R'!B$8:U$601,4,FALSE)</f>
        <v>68</v>
      </c>
      <c r="E81" s="53">
        <f>VLOOKUP(A81,'Membership-Insurance Progress R'!B$8:U$601,5,FALSE)</f>
        <v>4</v>
      </c>
      <c r="F81" s="53">
        <f>VLOOKUP($A81,'Membership-Insurance Progress R'!$B$8:$U$601,9,FALSE)</f>
        <v>3</v>
      </c>
      <c r="G81" s="53">
        <f>VLOOKUP($A81,'Membership-Insurance Progress R'!$B$8:$U$601,10,FALSE)</f>
        <v>0</v>
      </c>
      <c r="H81" s="53">
        <f>VLOOKUP($A81,'Membership-Insurance Progress R'!$B$8:$U$601,11,FALSE)</f>
        <v>3</v>
      </c>
      <c r="I81" s="54">
        <f>IF(E81,$H81/$E81,0)</f>
        <v>0.75</v>
      </c>
      <c r="J81" s="55">
        <f>VLOOKUP(A81,'Membership-Insurance Progress R'!B$8:U$601,13,FALSE)</f>
        <v>3</v>
      </c>
      <c r="K81" s="55">
        <f>VLOOKUP($A81,'Membership-Insurance Progress R'!$B$8:$U$601,17,FALSE)</f>
        <v>0</v>
      </c>
      <c r="L81" s="55">
        <f>VLOOKUP($A81,'Membership-Insurance Progress R'!$B$8:$U$601,18,FALSE)</f>
        <v>0</v>
      </c>
      <c r="M81" s="55">
        <f>VLOOKUP($A81,'Membership-Insurance Progress R'!$B$8:$U$601,19,FALSE)</f>
        <v>0</v>
      </c>
      <c r="N81" s="54">
        <f>IF(J81,$M81/$J81,0)</f>
        <v>0</v>
      </c>
      <c r="O81" t="s" s="56">
        <f>IF(ISERROR(VLOOKUP(A81,'365'!A$1:A$900,1,FALSE)),"x",VLOOKUP(A81,'365'!A$1:A$900,"x",FALSE))</f>
        <v>36</v>
      </c>
      <c r="P81" s="57">
        <f>IF(ISERROR(VLOOKUP(A81,'1728'!A$1:A$900,1,FALSE)),"x",VLOOKUP(A81,'1728'!A$1:A$900,"x",FALSE))</f>
      </c>
      <c r="Q81" s="58">
        <f>IF(ISERROR(VLOOKUP(A81,'SP7'!A$1:A$897,1,FALSE)),"x",VLOOKUP(A81,'SP7'!A$1:A$897,"x",FALSE))</f>
      </c>
      <c r="R81" t="s" s="59">
        <v>39</v>
      </c>
      <c r="S81" t="s" s="59">
        <v>38</v>
      </c>
      <c r="T81" t="s" s="59">
        <v>38</v>
      </c>
      <c r="U81" t="s" s="59">
        <v>38</v>
      </c>
      <c r="V81" s="60"/>
      <c r="W81" t="s" s="56">
        <f>IF(ISERROR(VLOOKUP(A81,'185'!A$1:A$900,1,FALSE)),"x",VLOOKUP(A81,'185'!A$1:A$900,"x",FALSE))</f>
        <v>36</v>
      </c>
      <c r="X81" t="s" s="56">
        <f>IF(ISERROR(VLOOKUP(A81,'1295-1'!A$1:A$900,1,FALSE)),"x",VLOOKUP(A81,'1295-1'!A$1:A$900,"x",FALSE))</f>
        <v>36</v>
      </c>
      <c r="Y81" s="48"/>
      <c r="Z81" s="33"/>
      <c r="AA81" s="33"/>
      <c r="AB81" s="33"/>
      <c r="AC81" s="33"/>
      <c r="AD81" s="33"/>
      <c r="AE81" s="33"/>
      <c r="AF81" s="33"/>
      <c r="AG81" s="33"/>
      <c r="AH81" s="33"/>
      <c r="AI81" s="33"/>
      <c r="AJ81" s="34"/>
    </row>
    <row r="82" ht="17.25" customHeight="1">
      <c r="A82" s="49">
        <v>10745</v>
      </c>
      <c r="B82" t="s" s="50">
        <f>VLOOKUP(A82,'Membership-Insurance Progress R'!B$8:C$719,2,FALSE)</f>
        <v>249</v>
      </c>
      <c r="C82" t="s" s="51">
        <f>VLOOKUP(A82,'Membership-Insurance Progress R'!B$8:D$601,3,FALSE)</f>
        <v>254</v>
      </c>
      <c r="D82" s="52">
        <f>VLOOKUP(A82,'Membership-Insurance Progress R'!B$8:U$601,4,FALSE)</f>
        <v>73</v>
      </c>
      <c r="E82" s="53">
        <f>VLOOKUP(A82,'Membership-Insurance Progress R'!B$8:U$601,5,FALSE)</f>
        <v>5</v>
      </c>
      <c r="F82" s="53">
        <f>VLOOKUP($A82,'Membership-Insurance Progress R'!$B$8:$U$601,9,FALSE)</f>
        <v>2</v>
      </c>
      <c r="G82" s="53">
        <f>VLOOKUP($A82,'Membership-Insurance Progress R'!$B$8:$U$601,10,FALSE)</f>
        <v>0</v>
      </c>
      <c r="H82" s="53">
        <f>VLOOKUP($A82,'Membership-Insurance Progress R'!$B$8:$U$601,11,FALSE)</f>
        <v>2</v>
      </c>
      <c r="I82" s="54">
        <f>IF(E82,$H82/$E82,0)</f>
        <v>0.4</v>
      </c>
      <c r="J82" s="55">
        <f>VLOOKUP(A82,'Membership-Insurance Progress R'!B$8:U$601,13,FALSE)</f>
        <v>3</v>
      </c>
      <c r="K82" s="55">
        <f>VLOOKUP($A82,'Membership-Insurance Progress R'!$B$8:$U$601,17,FALSE)</f>
        <v>0</v>
      </c>
      <c r="L82" s="55">
        <f>VLOOKUP($A82,'Membership-Insurance Progress R'!$B$8:$U$601,18,FALSE)</f>
        <v>0</v>
      </c>
      <c r="M82" s="55">
        <f>VLOOKUP($A82,'Membership-Insurance Progress R'!$B$8:$U$601,19,FALSE)</f>
        <v>0</v>
      </c>
      <c r="N82" s="54">
        <f>IF(J82,$M82/$J82,0)</f>
        <v>0</v>
      </c>
      <c r="O82" t="s" s="56">
        <f>IF(ISERROR(VLOOKUP(A82,'365'!A$1:A$900,1,FALSE)),"x",VLOOKUP(A82,'365'!A$1:A$900,"x",FALSE))</f>
        <v>36</v>
      </c>
      <c r="P82" s="57">
        <f>IF(ISERROR(VLOOKUP(A82,'1728'!A$1:A$900,1,FALSE)),"x",VLOOKUP(A82,'1728'!A$1:A$900,"x",FALSE))</f>
      </c>
      <c r="Q82" s="58">
        <f>IF(ISERROR(VLOOKUP(A82,'SP7'!A$1:A$897,1,FALSE)),"x",VLOOKUP(A82,'SP7'!A$1:A$897,"x",FALSE))</f>
      </c>
      <c r="R82" t="s" s="59">
        <v>39</v>
      </c>
      <c r="S82" t="s" s="59">
        <v>39</v>
      </c>
      <c r="T82" t="s" s="59">
        <v>39</v>
      </c>
      <c r="U82" t="s" s="59">
        <v>39</v>
      </c>
      <c r="V82" s="60"/>
      <c r="W82" t="s" s="56">
        <f>IF(ISERROR(VLOOKUP(A82,'185'!A$1:A$900,1,FALSE)),"x",VLOOKUP(A82,'185'!A$1:A$900,"x",FALSE))</f>
        <v>36</v>
      </c>
      <c r="X82" t="s" s="56">
        <f>IF(ISERROR(VLOOKUP(A82,'1295-1'!A$1:A$900,1,FALSE)),"x",VLOOKUP(A82,'1295-1'!A$1:A$900,"x",FALSE))</f>
        <v>36</v>
      </c>
      <c r="Y82" s="48"/>
      <c r="Z82" s="33"/>
      <c r="AA82" s="33"/>
      <c r="AB82" s="33"/>
      <c r="AC82" s="33"/>
      <c r="AD82" s="33"/>
      <c r="AE82" s="33"/>
      <c r="AF82" s="33"/>
      <c r="AG82" s="33"/>
      <c r="AH82" s="33"/>
      <c r="AI82" s="33"/>
      <c r="AJ82" s="34"/>
    </row>
    <row r="83" ht="15.6" customHeight="1">
      <c r="A83" t="s" s="66">
        <v>86</v>
      </c>
      <c r="B83" s="67"/>
      <c r="C83" s="68"/>
      <c r="D83" t="s" s="69">
        <v>87</v>
      </c>
      <c r="E83" t="s" s="69">
        <v>88</v>
      </c>
      <c r="F83" t="s" s="69">
        <v>89</v>
      </c>
      <c r="G83" t="s" s="69">
        <v>12</v>
      </c>
      <c r="H83" t="s" s="69">
        <v>13</v>
      </c>
      <c r="I83" t="s" s="69">
        <v>90</v>
      </c>
      <c r="J83" t="s" s="69">
        <v>88</v>
      </c>
      <c r="K83" t="s" s="69">
        <v>89</v>
      </c>
      <c r="L83" t="s" s="69">
        <v>12</v>
      </c>
      <c r="M83" t="s" s="69">
        <v>13</v>
      </c>
      <c r="N83" t="s" s="69">
        <v>91</v>
      </c>
      <c r="O83" t="s" s="70">
        <v>92</v>
      </c>
      <c r="P83" t="s" s="70">
        <v>93</v>
      </c>
      <c r="Q83" t="s" s="69">
        <v>94</v>
      </c>
      <c r="R83" t="s" s="69">
        <v>95</v>
      </c>
      <c r="S83" t="s" s="69">
        <v>96</v>
      </c>
      <c r="T83" t="s" s="69">
        <v>97</v>
      </c>
      <c r="U83" t="s" s="69">
        <v>98</v>
      </c>
      <c r="V83" s="71"/>
      <c r="W83" t="s" s="69">
        <v>99</v>
      </c>
      <c r="X83" t="s" s="69">
        <v>100</v>
      </c>
      <c r="Y83" s="72"/>
      <c r="Z83" s="33"/>
      <c r="AA83" s="33"/>
      <c r="AB83" s="33"/>
      <c r="AC83" s="33"/>
      <c r="AD83" s="33"/>
      <c r="AE83" s="33"/>
      <c r="AF83" s="33"/>
      <c r="AG83" s="33"/>
      <c r="AH83" s="33"/>
      <c r="AI83" s="33"/>
      <c r="AJ83" s="34"/>
    </row>
    <row r="84" ht="17.25" customHeight="1">
      <c r="A84" s="73">
        <f>COUNT(A4:A83)</f>
        <v>79</v>
      </c>
      <c r="B84" s="74"/>
      <c r="C84" s="75"/>
      <c r="D84" s="76">
        <f>SUM(D4:D83)</f>
        <v>7387</v>
      </c>
      <c r="E84" s="77">
        <f>SUM(E4:E83)</f>
        <v>574</v>
      </c>
      <c r="F84" s="78">
        <f>SUM(F4:F82)</f>
        <v>70</v>
      </c>
      <c r="G84" s="79">
        <f>SUM(G4:G82)</f>
        <v>17</v>
      </c>
      <c r="H84" s="78">
        <f>SUM(H4:H82)</f>
        <v>53</v>
      </c>
      <c r="I84" s="80">
        <f>H84/E84</f>
        <v>0.0923344947735192</v>
      </c>
      <c r="J84" s="81">
        <f>SUM(J4:J83)</f>
        <v>254</v>
      </c>
      <c r="K84" s="81">
        <f>SUM(K4:K82)</f>
        <v>21</v>
      </c>
      <c r="L84" s="82">
        <f>SUM(L4:L82)</f>
        <v>21</v>
      </c>
      <c r="M84" s="81">
        <f>K84-L84</f>
        <v>0</v>
      </c>
      <c r="N84" s="80">
        <f>M84/J84</f>
        <v>0</v>
      </c>
      <c r="O84" s="83">
        <f>COUNTIF(O4:O82,"x")</f>
        <v>48</v>
      </c>
      <c r="P84" s="83">
        <f>COUNTIF(P4:P82,"x")</f>
        <v>0</v>
      </c>
      <c r="Q84" s="83">
        <f>COUNTIF(Q4:Q82,"x")</f>
        <v>0</v>
      </c>
      <c r="R84" s="83">
        <f>COUNTIF(R4:R82,"YES")</f>
        <v>42</v>
      </c>
      <c r="S84" s="83">
        <f>COUNTIF(S4:S82,"YES")</f>
        <v>24</v>
      </c>
      <c r="T84" s="83">
        <f>COUNTIF(T4:T82,"YES")</f>
        <v>20</v>
      </c>
      <c r="U84" s="83">
        <f>COUNTIF(U4:U82,"YES")</f>
        <v>20</v>
      </c>
      <c r="V84" s="84"/>
      <c r="W84" s="78">
        <f>COUNTIF(W4:W82,"x")</f>
        <v>58</v>
      </c>
      <c r="X84" s="78">
        <f>COUNTIF(X4:X82,"x")</f>
        <v>40</v>
      </c>
      <c r="Y84" s="48"/>
      <c r="Z84" s="33"/>
      <c r="AA84" s="33"/>
      <c r="AB84" s="33"/>
      <c r="AC84" s="33"/>
      <c r="AD84" s="33"/>
      <c r="AE84" s="33"/>
      <c r="AF84" s="33"/>
      <c r="AG84" s="33"/>
      <c r="AH84" s="33"/>
      <c r="AI84" s="33"/>
      <c r="AJ84" s="34"/>
    </row>
    <row r="85" ht="17.25" customHeight="1">
      <c r="A85" s="85"/>
      <c r="B85" s="86"/>
      <c r="C85" s="87"/>
      <c r="D85" s="88"/>
      <c r="E85" s="87"/>
      <c r="F85" s="89"/>
      <c r="G85" s="90"/>
      <c r="H85" s="89"/>
      <c r="I85" s="91"/>
      <c r="J85" s="91"/>
      <c r="K85" s="91"/>
      <c r="L85" s="91"/>
      <c r="M85" s="91"/>
      <c r="N85" s="92"/>
      <c r="O85" t="s" s="26">
        <v>24</v>
      </c>
      <c r="P85" s="27"/>
      <c r="Q85" s="28"/>
      <c r="R85" s="28"/>
      <c r="S85" s="28"/>
      <c r="T85" s="28"/>
      <c r="U85" s="93"/>
      <c r="V85" s="94"/>
      <c r="W85" s="95"/>
      <c r="X85" s="96"/>
      <c r="Y85" s="33"/>
      <c r="Z85" s="33"/>
      <c r="AA85" s="33"/>
      <c r="AB85" s="33"/>
      <c r="AC85" s="33"/>
      <c r="AD85" s="33"/>
      <c r="AE85" s="33"/>
      <c r="AF85" s="33"/>
      <c r="AG85" s="97"/>
      <c r="AH85" s="97"/>
      <c r="AI85" s="97"/>
      <c r="AJ85" s="98"/>
    </row>
    <row r="86" ht="17.25" customHeight="1">
      <c r="A86" s="99"/>
      <c r="B86" s="100"/>
      <c r="C86" s="33"/>
      <c r="D86" s="101"/>
      <c r="E86" s="33"/>
      <c r="F86" s="33"/>
      <c r="G86" s="33"/>
      <c r="H86" s="33"/>
      <c r="I86" s="33"/>
      <c r="J86" s="33"/>
      <c r="K86" s="33"/>
      <c r="L86" s="33"/>
      <c r="M86" s="33"/>
      <c r="N86" s="33"/>
      <c r="O86" s="102"/>
      <c r="P86" s="102"/>
      <c r="Q86" s="102"/>
      <c r="R86" s="102"/>
      <c r="S86" s="102"/>
      <c r="T86" s="102"/>
      <c r="U86" s="102"/>
      <c r="V86" s="33"/>
      <c r="W86" s="33"/>
      <c r="X86" s="33"/>
      <c r="Y86" s="33"/>
      <c r="Z86" s="33"/>
      <c r="AA86" s="33"/>
      <c r="AB86" s="33"/>
      <c r="AC86" s="33"/>
      <c r="AD86" s="33"/>
      <c r="AE86" s="33"/>
      <c r="AF86" s="33"/>
      <c r="AG86" s="97"/>
      <c r="AH86" s="97"/>
      <c r="AI86" s="97"/>
      <c r="AJ86" s="98"/>
    </row>
    <row r="87" ht="17.25" customHeight="1">
      <c r="A87" s="103"/>
      <c r="B87" t="s" s="104">
        <v>101</v>
      </c>
      <c r="C87" s="33"/>
      <c r="D87" s="101"/>
      <c r="E87" s="33"/>
      <c r="F87" s="33"/>
      <c r="G87" s="33"/>
      <c r="H87" s="33"/>
      <c r="I87" s="33"/>
      <c r="J87" s="33"/>
      <c r="K87" s="33"/>
      <c r="L87" s="33"/>
      <c r="M87" s="33"/>
      <c r="N87" s="105"/>
      <c r="O87" s="105"/>
      <c r="P87" s="33"/>
      <c r="Q87" s="105"/>
      <c r="R87" s="105"/>
      <c r="S87" s="105"/>
      <c r="T87" s="105"/>
      <c r="U87" s="105"/>
      <c r="V87" s="33"/>
      <c r="W87" s="33"/>
      <c r="X87" s="33"/>
      <c r="Y87" s="33"/>
      <c r="Z87" s="33"/>
      <c r="AA87" s="33"/>
      <c r="AB87" s="33"/>
      <c r="AC87" s="33"/>
      <c r="AD87" s="33"/>
      <c r="AE87" s="33"/>
      <c r="AF87" s="33"/>
      <c r="AG87" s="33"/>
      <c r="AH87" s="33"/>
      <c r="AI87" s="33"/>
      <c r="AJ87" s="34"/>
    </row>
    <row r="88" ht="17.25" customHeight="1">
      <c r="A88" s="106"/>
      <c r="B88" t="s" s="104">
        <v>102</v>
      </c>
      <c r="C88" s="33"/>
      <c r="D88" s="101"/>
      <c r="E88" s="33"/>
      <c r="F88" s="33"/>
      <c r="G88" s="33"/>
      <c r="H88" s="33"/>
      <c r="I88" s="33"/>
      <c r="J88" s="33"/>
      <c r="K88" s="33"/>
      <c r="L88" s="33"/>
      <c r="M88" s="33"/>
      <c r="N88" s="105"/>
      <c r="O88" s="107"/>
      <c r="P88" s="107"/>
      <c r="Q88" s="108"/>
      <c r="R88" s="107"/>
      <c r="S88" s="107"/>
      <c r="T88" s="107"/>
      <c r="U88" s="105"/>
      <c r="V88" s="33"/>
      <c r="W88" s="33"/>
      <c r="X88" s="33"/>
      <c r="Y88" s="33"/>
      <c r="Z88" s="33"/>
      <c r="AA88" s="33"/>
      <c r="AB88" s="33"/>
      <c r="AC88" s="33"/>
      <c r="AD88" s="33"/>
      <c r="AE88" s="33"/>
      <c r="AF88" s="33"/>
      <c r="AG88" s="33"/>
      <c r="AH88" s="33"/>
      <c r="AI88" s="33"/>
      <c r="AJ88" s="34"/>
    </row>
    <row r="89" ht="17.25" customHeight="1">
      <c r="A89" s="109"/>
      <c r="B89" t="s" s="104">
        <v>103</v>
      </c>
      <c r="C89" s="110"/>
      <c r="D89" s="101"/>
      <c r="E89" s="33"/>
      <c r="F89" s="33"/>
      <c r="G89" s="33"/>
      <c r="H89" s="33"/>
      <c r="I89" s="33"/>
      <c r="J89" s="33"/>
      <c r="K89" s="33"/>
      <c r="L89" s="33"/>
      <c r="M89" s="33"/>
      <c r="N89" s="33"/>
      <c r="O89" s="107"/>
      <c r="P89" s="107"/>
      <c r="Q89" s="108"/>
      <c r="R89" s="107"/>
      <c r="S89" s="107"/>
      <c r="T89" s="107"/>
      <c r="U89" s="33"/>
      <c r="V89" s="33"/>
      <c r="W89" s="33"/>
      <c r="X89" s="33"/>
      <c r="Y89" s="33"/>
      <c r="Z89" s="33"/>
      <c r="AA89" s="33"/>
      <c r="AB89" s="33"/>
      <c r="AC89" s="33"/>
      <c r="AD89" s="33"/>
      <c r="AE89" s="33"/>
      <c r="AF89" s="33"/>
      <c r="AG89" s="33"/>
      <c r="AH89" s="33"/>
      <c r="AI89" s="33"/>
      <c r="AJ89" s="34"/>
    </row>
    <row r="90" ht="17.25" customHeight="1">
      <c r="A90" s="111"/>
      <c r="B90" t="s" s="112">
        <v>104</v>
      </c>
      <c r="C90" s="110"/>
      <c r="D90" s="101"/>
      <c r="E90" s="33"/>
      <c r="F90" s="33"/>
      <c r="G90" s="33"/>
      <c r="H90" s="33"/>
      <c r="I90" s="33"/>
      <c r="J90" s="33"/>
      <c r="K90" s="33"/>
      <c r="L90" s="33"/>
      <c r="M90" s="33"/>
      <c r="N90" s="105"/>
      <c r="O90" s="108"/>
      <c r="P90" s="108"/>
      <c r="Q90" s="108"/>
      <c r="R90" s="108"/>
      <c r="S90" s="108"/>
      <c r="T90" s="108"/>
      <c r="U90" s="105"/>
      <c r="V90" s="33"/>
      <c r="W90" s="33"/>
      <c r="X90" s="33"/>
      <c r="Y90" s="33"/>
      <c r="Z90" s="33"/>
      <c r="AA90" s="33"/>
      <c r="AB90" s="33"/>
      <c r="AC90" s="33"/>
      <c r="AD90" s="33"/>
      <c r="AE90" s="33"/>
      <c r="AF90" s="33"/>
      <c r="AG90" s="33"/>
      <c r="AH90" s="33"/>
      <c r="AI90" s="33"/>
      <c r="AJ90" s="34"/>
    </row>
    <row r="91" ht="17.25" customHeight="1">
      <c r="A91" t="s" s="113">
        <v>105</v>
      </c>
      <c r="B91" t="s" s="112">
        <v>106</v>
      </c>
      <c r="C91" s="110"/>
      <c r="D91" s="101"/>
      <c r="E91" s="33"/>
      <c r="F91" s="33"/>
      <c r="G91" s="33"/>
      <c r="H91" s="33"/>
      <c r="I91" s="33"/>
      <c r="J91" s="33"/>
      <c r="K91" s="33"/>
      <c r="L91" s="33"/>
      <c r="M91" s="33"/>
      <c r="N91" s="105"/>
      <c r="O91" s="107"/>
      <c r="P91" s="107"/>
      <c r="Q91" s="108"/>
      <c r="R91" s="107"/>
      <c r="S91" s="107"/>
      <c r="T91" s="114"/>
      <c r="U91" s="105"/>
      <c r="V91" s="33"/>
      <c r="W91" s="33"/>
      <c r="X91" s="33"/>
      <c r="Y91" s="33"/>
      <c r="Z91" s="33"/>
      <c r="AA91" s="33"/>
      <c r="AB91" s="33"/>
      <c r="AC91" s="33"/>
      <c r="AD91" s="33"/>
      <c r="AE91" s="33"/>
      <c r="AF91" s="33"/>
      <c r="AG91" s="33"/>
      <c r="AH91" s="33"/>
      <c r="AI91" s="33"/>
      <c r="AJ91" s="34"/>
    </row>
    <row r="92" ht="17.25" customHeight="1">
      <c r="A92" t="s" s="115">
        <v>38</v>
      </c>
      <c r="B92" t="s" s="112">
        <v>107</v>
      </c>
      <c r="C92" s="110"/>
      <c r="D92" s="101"/>
      <c r="E92" s="33"/>
      <c r="F92" s="33"/>
      <c r="G92" s="33"/>
      <c r="H92" s="33"/>
      <c r="I92" s="33"/>
      <c r="J92" s="33"/>
      <c r="K92" s="33"/>
      <c r="L92" s="33"/>
      <c r="M92" s="33"/>
      <c r="N92" s="33"/>
      <c r="O92" s="107"/>
      <c r="P92" s="107"/>
      <c r="Q92" s="108"/>
      <c r="R92" s="107"/>
      <c r="S92" s="107"/>
      <c r="T92" s="114"/>
      <c r="U92" s="33"/>
      <c r="V92" s="33"/>
      <c r="W92" s="33"/>
      <c r="X92" s="33"/>
      <c r="Y92" s="33"/>
      <c r="Z92" s="33"/>
      <c r="AA92" s="33"/>
      <c r="AB92" s="33"/>
      <c r="AC92" s="33"/>
      <c r="AD92" s="33"/>
      <c r="AE92" s="33"/>
      <c r="AF92" s="33"/>
      <c r="AG92" s="33"/>
      <c r="AH92" s="33"/>
      <c r="AI92" s="33"/>
      <c r="AJ92" s="34"/>
    </row>
    <row r="93" ht="13.8" customHeight="1">
      <c r="A93" t="s" s="116">
        <v>108</v>
      </c>
      <c r="B93" t="s" s="117">
        <v>109</v>
      </c>
      <c r="C93" s="118"/>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1"/>
    </row>
  </sheetData>
  <mergeCells count="14">
    <mergeCell ref="O92:P92"/>
    <mergeCell ref="R92:S92"/>
    <mergeCell ref="O88:P88"/>
    <mergeCell ref="S88:T88"/>
    <mergeCell ref="O89:P89"/>
    <mergeCell ref="S89:T89"/>
    <mergeCell ref="O91:P91"/>
    <mergeCell ref="R91:S91"/>
    <mergeCell ref="R87:S87"/>
    <mergeCell ref="R1:U1"/>
    <mergeCell ref="A2:C2"/>
    <mergeCell ref="O2:U2"/>
    <mergeCell ref="C85:E85"/>
    <mergeCell ref="O85:U85"/>
  </mergeCells>
  <conditionalFormatting sqref="G4:G82">
    <cfRule type="cellIs" dxfId="57" priority="1" operator="between" stopIfTrue="1">
      <formula>0.01</formula>
      <formula>100</formula>
    </cfRule>
  </conditionalFormatting>
  <conditionalFormatting sqref="H4:H82 M4:M82">
    <cfRule type="cellIs" dxfId="58" priority="1" operator="between" stopIfTrue="1">
      <formula>-1</formula>
      <formula>-100</formula>
    </cfRule>
  </conditionalFormatting>
  <conditionalFormatting sqref="I4:I82">
    <cfRule type="cellIs" dxfId="59" priority="1" operator="lessThan" stopIfTrue="1">
      <formula>0</formula>
    </cfRule>
    <cfRule type="cellIs" dxfId="60" priority="2" operator="between" stopIfTrue="1">
      <formula>-5</formula>
      <formula>-0.01</formula>
    </cfRule>
    <cfRule type="cellIs" dxfId="61" priority="3" operator="between" stopIfTrue="1">
      <formula>0.01</formula>
      <formula>0.499</formula>
    </cfRule>
    <cfRule type="cellIs" dxfId="62" priority="4" operator="between" stopIfTrue="1">
      <formula>0.5</formula>
      <formula>0.999</formula>
    </cfRule>
    <cfRule type="cellIs" dxfId="63" priority="5" operator="between" stopIfTrue="1">
      <formula>1</formula>
      <formula>5</formula>
    </cfRule>
  </conditionalFormatting>
  <conditionalFormatting sqref="L4:L82">
    <cfRule type="cellIs" dxfId="64" priority="1" operator="between" stopIfTrue="1">
      <formula>1</formula>
      <formula>100</formula>
    </cfRule>
  </conditionalFormatting>
  <conditionalFormatting sqref="N4:N82">
    <cfRule type="cellIs" dxfId="65" priority="1" operator="between" stopIfTrue="1">
      <formula>-5</formula>
      <formula>-0.01</formula>
    </cfRule>
    <cfRule type="cellIs" dxfId="66" priority="2" operator="lessThan" stopIfTrue="1">
      <formula>0</formula>
    </cfRule>
    <cfRule type="cellIs" dxfId="67" priority="3" operator="between" stopIfTrue="1">
      <formula>0.5</formula>
      <formula>0.999</formula>
    </cfRule>
    <cfRule type="cellIs" dxfId="68" priority="4" operator="between" stopIfTrue="1">
      <formula>1</formula>
      <formula>5</formula>
    </cfRule>
  </conditionalFormatting>
  <conditionalFormatting sqref="O4:Q82">
    <cfRule type="notContainsText" dxfId="69" priority="1" stopIfTrue="1" text="x">
      <formula>ISERROR(FIND(UPPER("x"),UPPER(O4)))</formula>
      <formula>"x"</formula>
    </cfRule>
    <cfRule type="containsText" dxfId="70" priority="2" stopIfTrue="1" text="x">
      <formula>NOT(ISERROR(FIND(UPPER("x"),UPPER(O4))))</formula>
      <formula>"x"</formula>
    </cfRule>
  </conditionalFormatting>
  <conditionalFormatting sqref="R4:U82">
    <cfRule type="cellIs" dxfId="71" priority="1" operator="equal" stopIfTrue="1">
      <formula>"No Record"</formula>
    </cfRule>
    <cfRule type="cellIs" dxfId="72" priority="2" operator="equal" stopIfTrue="1">
      <formula>"Yes"</formula>
    </cfRule>
    <cfRule type="cellIs" dxfId="73" priority="3" operator="equal" stopIfTrue="1">
      <formula>"No"</formula>
    </cfRule>
  </conditionalFormatting>
  <conditionalFormatting sqref="W4:X82">
    <cfRule type="notContainsText" dxfId="74" priority="1" stopIfTrue="1" text="x">
      <formula>ISERROR(FIND(UPPER("x"),UPPER(W4)))</formula>
      <formula>"x"</formula>
    </cfRule>
    <cfRule type="containsText" dxfId="75"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AJ49"/>
  <sheetViews>
    <sheetView workbookViewId="0" showGridLines="0" defaultGridColor="1"/>
  </sheetViews>
  <sheetFormatPr defaultColWidth="7.16667" defaultRowHeight="13.2" customHeight="1" outlineLevelRow="0" outlineLevelCol="0"/>
  <cols>
    <col min="1" max="1" width="11.5" style="125" customWidth="1"/>
    <col min="2" max="2" width="6.35156" style="125" customWidth="1"/>
    <col min="3" max="3" width="16.6719" style="125" customWidth="1"/>
    <col min="4" max="4" width="8" style="125" customWidth="1"/>
    <col min="5" max="5" width="12" style="125" customWidth="1"/>
    <col min="6" max="6" width="7.17188" style="125" customWidth="1"/>
    <col min="7" max="7" width="5.5" style="125" customWidth="1"/>
    <col min="8" max="8" width="7.17188" style="125" customWidth="1"/>
    <col min="9" max="10" width="12" style="125" customWidth="1"/>
    <col min="11" max="13" width="6.35156" style="125" customWidth="1"/>
    <col min="14" max="14" width="12.1719" style="125" customWidth="1"/>
    <col min="15" max="16" width="12.8516" style="125" customWidth="1"/>
    <col min="17" max="17" width="13.5" style="125" customWidth="1"/>
    <col min="18" max="18" width="12.5" style="125" customWidth="1"/>
    <col min="19" max="19" width="11.6719" style="125" customWidth="1"/>
    <col min="20" max="20" width="12.6719" style="125" customWidth="1"/>
    <col min="21" max="21" width="12.5" style="125" customWidth="1"/>
    <col min="22" max="22" width="1.85156" style="125" customWidth="1"/>
    <col min="23" max="23" width="12.8516" style="125" customWidth="1"/>
    <col min="24" max="24" width="12.5" style="125" customWidth="1"/>
    <col min="25" max="25" width="3" style="125" customWidth="1"/>
    <col min="26" max="32" width="7.17188" style="125" customWidth="1"/>
    <col min="33" max="33" width="35.6719" style="125" customWidth="1"/>
    <col min="34" max="34" width="39.5" style="125" customWidth="1"/>
    <col min="35" max="35" width="42" style="125" customWidth="1"/>
    <col min="36" max="36" width="37.8516" style="125" customWidth="1"/>
    <col min="37" max="256" width="7.17188" style="125"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2893</v>
      </c>
      <c r="B4" t="s" s="50">
        <f>VLOOKUP(A4,'Membership-Insurance Progress R'!B$8:C$719,2,FALSE)</f>
        <v>256</v>
      </c>
      <c r="C4" t="s" s="51">
        <f>VLOOKUP(A4,'Membership-Insurance Progress R'!B$8:D$601,3,FALSE)</f>
        <v>257</v>
      </c>
      <c r="D4" s="52">
        <f>VLOOKUP(A4,'Membership-Insurance Progress R'!B$8:U$601,4,FALSE)</f>
        <v>128</v>
      </c>
      <c r="E4" s="53">
        <f>VLOOKUP(A4,'Membership-Insurance Progress R'!B$8:U$601,5,FALSE)</f>
        <v>9</v>
      </c>
      <c r="F4" s="53">
        <f>VLOOKUP($A4,'Membership-Insurance Progress R'!$B$8:$U$601,9,FALSE)</f>
        <v>0</v>
      </c>
      <c r="G4" s="53">
        <f>VLOOKUP($A4,'Membership-Insurance Progress R'!$B$8:$U$601,10,FALSE)</f>
        <v>0</v>
      </c>
      <c r="H4" s="53">
        <f>VLOOKUP($A4,'Membership-Insurance Progress R'!$B$8:$U$601,11,FALSE)</f>
        <v>0</v>
      </c>
      <c r="I4" s="54">
        <f>IF(E4,$H4/$E4,0)</f>
        <v>0</v>
      </c>
      <c r="J4" s="55">
        <f>VLOOKUP(A4,'Membership-Insurance Progress R'!B$8:U$601,13,FALSE)</f>
        <v>3</v>
      </c>
      <c r="K4" s="55">
        <f>VLOOKUP($A4,'Membership-Insurance Progress R'!$B$8:$U$601,17,FALSE)</f>
        <v>1</v>
      </c>
      <c r="L4" s="55">
        <f>VLOOKUP($A4,'Membership-Insurance Progress R'!$B$8:$U$601,18,FALSE)</f>
        <v>0</v>
      </c>
      <c r="M4" s="55">
        <f>VLOOKUP($A4,'Membership-Insurance Progress R'!$B$8:$U$601,19,FALSE)</f>
        <v>1</v>
      </c>
      <c r="N4" s="54">
        <f>IF(J4,$M4/$J4,0)</f>
        <v>0.333333333333333</v>
      </c>
      <c r="O4" t="s" s="56">
        <f>IF(ISERROR(VLOOKUP(A4,'365'!A$1:A$900,1,FALSE)),"x",VLOOKUP(A4,'365'!A$1:A$900,"x",FALSE))</f>
        <v>36</v>
      </c>
      <c r="P4" s="57">
        <f>IF(ISERROR(VLOOKUP(A4,'1728'!A$1:A$900,1,FALSE)),"x",VLOOKUP(A4,'1728'!A$1:A$900,"x",FALSE))</f>
      </c>
      <c r="Q4" s="58">
        <f>IF(ISERROR(VLOOKUP(A4,'SP7'!A$1:A$897,1,FALSE)),"x",VLOOKUP(A4,'SP7'!A$1:A$897,"x",FALSE))</f>
      </c>
      <c r="R4" t="s" s="59">
        <v>39</v>
      </c>
      <c r="S4" t="s" s="59">
        <v>38</v>
      </c>
      <c r="T4" t="s" s="59">
        <v>39</v>
      </c>
      <c r="U4" t="s" s="59">
        <v>39</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49">
        <v>3353</v>
      </c>
      <c r="B5" t="s" s="50">
        <f>VLOOKUP(A5,'Membership-Insurance Progress R'!B$8:C$719,2,FALSE)</f>
        <v>256</v>
      </c>
      <c r="C5" t="s" s="51">
        <f>VLOOKUP(A5,'Membership-Insurance Progress R'!B$8:D$601,3,FALSE)</f>
        <v>258</v>
      </c>
      <c r="D5" s="52">
        <f>VLOOKUP(A5,'Membership-Insurance Progress R'!B$8:U$601,4,FALSE)</f>
        <v>73</v>
      </c>
      <c r="E5" s="53">
        <f>VLOOKUP(A5,'Membership-Insurance Progress R'!B$8:U$601,5,FALSE)</f>
        <v>5</v>
      </c>
      <c r="F5" s="53">
        <f>VLOOKUP($A5,'Membership-Insurance Progress R'!$B$8:$U$601,9,FALSE)</f>
        <v>1</v>
      </c>
      <c r="G5" s="53">
        <f>VLOOKUP($A5,'Membership-Insurance Progress R'!$B$8:$U$601,10,FALSE)</f>
        <v>3</v>
      </c>
      <c r="H5" s="53">
        <f>VLOOKUP($A5,'Membership-Insurance Progress R'!$B$8:$U$601,11,FALSE)</f>
        <v>-2</v>
      </c>
      <c r="I5" s="54">
        <f>IF(E5,$H5/$E5,0)</f>
        <v>-0.4</v>
      </c>
      <c r="J5" s="55">
        <f>VLOOKUP(A5,'Membership-Insurance Progress R'!B$8:U$601,13,FALSE)</f>
        <v>3</v>
      </c>
      <c r="K5" s="55">
        <f>VLOOKUP($A5,'Membership-Insurance Progress R'!$B$8:$U$601,17,FALSE)</f>
        <v>0</v>
      </c>
      <c r="L5" s="55">
        <f>VLOOKUP($A5,'Membership-Insurance Progress R'!$B$8:$U$601,18,FALSE)</f>
        <v>1</v>
      </c>
      <c r="M5" s="55">
        <f>VLOOKUP($A5,'Membership-Insurance Progress R'!$B$8:$U$601,19,FALSE)</f>
        <v>-1</v>
      </c>
      <c r="N5" s="54">
        <f>IF(J5,$M5/$J5,0)</f>
        <v>-0.333333333333333</v>
      </c>
      <c r="O5" t="s" s="56">
        <f>IF(ISERROR(VLOOKUP(A5,'365'!A$1:A$900,1,FALSE)),"x",VLOOKUP(A5,'365'!A$1:A$900,"x",FALSE))</f>
        <v>36</v>
      </c>
      <c r="P5" s="57">
        <f>IF(ISERROR(VLOOKUP(A5,'1728'!A$1:A$900,1,FALSE)),"x",VLOOKUP(A5,'1728'!A$1:A$900,"x",FALSE))</f>
      </c>
      <c r="Q5" s="58">
        <f>IF(ISERROR(VLOOKUP(A5,'SP7'!A$1:A$897,1,FALSE)),"x",VLOOKUP(A5,'SP7'!A$1:A$897,"x",FALSE))</f>
      </c>
      <c r="R5" t="s" s="59">
        <v>39</v>
      </c>
      <c r="S5" t="s" s="59">
        <v>39</v>
      </c>
      <c r="T5" t="s" s="59">
        <v>38</v>
      </c>
      <c r="U5" t="s" s="59">
        <v>38</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3534</v>
      </c>
      <c r="B6" t="s" s="50">
        <f>VLOOKUP(A6,'Membership-Insurance Progress R'!B$8:C$719,2,FALSE)</f>
        <v>256</v>
      </c>
      <c r="C6" t="s" s="51">
        <f>VLOOKUP(A6,'Membership-Insurance Progress R'!B$8:D$601,3,FALSE)</f>
        <v>259</v>
      </c>
      <c r="D6" s="52">
        <f>VLOOKUP(A6,'Membership-Insurance Progress R'!B$8:U$601,4,FALSE)</f>
        <v>49</v>
      </c>
      <c r="E6" s="53">
        <f>VLOOKUP(A6,'Membership-Insurance Progress R'!B$8:U$601,5,FALSE)</f>
        <v>4</v>
      </c>
      <c r="F6" s="53">
        <f>VLOOKUP($A6,'Membership-Insurance Progress R'!$B$8:$U$601,9,FALSE)</f>
        <v>0</v>
      </c>
      <c r="G6" s="53">
        <f>VLOOKUP($A6,'Membership-Insurance Progress R'!$B$8:$U$601,10,FALSE)</f>
        <v>0</v>
      </c>
      <c r="H6" s="53">
        <f>VLOOKUP($A6,'Membership-Insurance Progress R'!$B$8:$U$601,11,FALSE)</f>
        <v>0</v>
      </c>
      <c r="I6" s="54">
        <f>IF(E6,$H6/$E6,0)</f>
        <v>0</v>
      </c>
      <c r="J6" s="55">
        <f>VLOOKUP(A6,'Membership-Insurance Progress R'!B$8:U$601,13,FALSE)</f>
        <v>3</v>
      </c>
      <c r="K6" s="55">
        <f>VLOOKUP($A6,'Membership-Insurance Progress R'!$B$8:$U$601,17,FALSE)</f>
        <v>0</v>
      </c>
      <c r="L6" s="55">
        <f>VLOOKUP($A6,'Membership-Insurance Progress R'!$B$8:$U$601,18,FALSE)</f>
        <v>0</v>
      </c>
      <c r="M6" s="55">
        <f>VLOOKUP($A6,'Membership-Insurance Progress R'!$B$8:$U$601,19,FALSE)</f>
        <v>0</v>
      </c>
      <c r="N6" s="54">
        <f>IF(J6,$M6/$J6,0)</f>
        <v>0</v>
      </c>
      <c r="O6" s="57">
        <f>IF(ISERROR(VLOOKUP(A6,'365'!A$1:A$900,1,FALSE)),"x",VLOOKUP(A6,'365'!A$1:A$900,"x",FALSE))</f>
      </c>
      <c r="P6" s="57">
        <f>IF(ISERROR(VLOOKUP(A6,'1728'!A$1:A$900,1,FALSE)),"x",VLOOKUP(A6,'1728'!A$1:A$900,"x",FALSE))</f>
      </c>
      <c r="Q6" s="58">
        <f>IF(ISERROR(VLOOKUP(A6,'SP7'!A$1:A$897,1,FALSE)),"x",VLOOKUP(A6,'SP7'!A$1:A$897,"x",FALSE))</f>
      </c>
      <c r="R6" t="s" s="59">
        <v>37</v>
      </c>
      <c r="S6" t="s" s="59">
        <v>38</v>
      </c>
      <c r="T6" t="s" s="59">
        <v>38</v>
      </c>
      <c r="U6" t="s" s="59">
        <v>38</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3857</v>
      </c>
      <c r="B7" t="s" s="50">
        <f>VLOOKUP(A7,'Membership-Insurance Progress R'!B$8:C$719,2,FALSE)</f>
        <v>256</v>
      </c>
      <c r="C7" t="s" s="51">
        <f>VLOOKUP(A7,'Membership-Insurance Progress R'!B$8:D$601,3,FALSE)</f>
        <v>260</v>
      </c>
      <c r="D7" s="52">
        <f>VLOOKUP(A7,'Membership-Insurance Progress R'!B$8:U$601,4,FALSE)</f>
        <v>111</v>
      </c>
      <c r="E7" s="53">
        <f>VLOOKUP(A7,'Membership-Insurance Progress R'!B$8:U$601,5,FALSE)</f>
        <v>7</v>
      </c>
      <c r="F7" s="53">
        <f>VLOOKUP($A7,'Membership-Insurance Progress R'!$B$8:$U$601,9,FALSE)</f>
        <v>1</v>
      </c>
      <c r="G7" s="53">
        <f>VLOOKUP($A7,'Membership-Insurance Progress R'!$B$8:$U$601,10,FALSE)</f>
        <v>0</v>
      </c>
      <c r="H7" s="53">
        <f>VLOOKUP($A7,'Membership-Insurance Progress R'!$B$8:$U$601,11,FALSE)</f>
        <v>1</v>
      </c>
      <c r="I7" s="54">
        <f>IF(E7,$H7/$E7,0)</f>
        <v>0.142857142857143</v>
      </c>
      <c r="J7" s="55">
        <f>VLOOKUP(A7,'Membership-Insurance Progress R'!B$8:U$601,13,FALSE)</f>
        <v>3</v>
      </c>
      <c r="K7" s="55">
        <f>VLOOKUP($A7,'Membership-Insurance Progress R'!$B$8:$U$601,17,FALSE)</f>
        <v>0</v>
      </c>
      <c r="L7" s="55">
        <f>VLOOKUP($A7,'Membership-Insurance Progress R'!$B$8:$U$601,18,FALSE)</f>
        <v>0</v>
      </c>
      <c r="M7" s="55">
        <f>VLOOKUP($A7,'Membership-Insurance Progress R'!$B$8:$U$601,19,FALSE)</f>
        <v>0</v>
      </c>
      <c r="N7" s="54">
        <f>IF(J7,$M7/$J7,0)</f>
        <v>0</v>
      </c>
      <c r="O7" t="s" s="56">
        <f>IF(ISERROR(VLOOKUP(A7,'365'!A$1:A$900,1,FALSE)),"x",VLOOKUP(A7,'365'!A$1:A$900,"x",FALSE))</f>
        <v>36</v>
      </c>
      <c r="P7" s="57">
        <f>IF(ISERROR(VLOOKUP(A7,'1728'!A$1:A$900,1,FALSE)),"x",VLOOKUP(A7,'1728'!A$1:A$900,"x",FALSE))</f>
      </c>
      <c r="Q7" s="58">
        <f>IF(ISERROR(VLOOKUP(A7,'SP7'!A$1:A$897,1,FALSE)),"x",VLOOKUP(A7,'SP7'!A$1:A$897,"x",FALSE))</f>
      </c>
      <c r="R7" t="s" s="59">
        <v>39</v>
      </c>
      <c r="S7" t="s" s="59">
        <v>39</v>
      </c>
      <c r="T7" t="s" s="59">
        <v>39</v>
      </c>
      <c r="U7" t="s" s="59">
        <v>39</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49">
        <v>7033</v>
      </c>
      <c r="B8" t="s" s="50">
        <f>VLOOKUP(A8,'Membership-Insurance Progress R'!B$8:C$719,2,FALSE)</f>
        <v>256</v>
      </c>
      <c r="C8" t="s" s="51">
        <f>VLOOKUP(A8,'Membership-Insurance Progress R'!B$8:D$601,3,FALSE)</f>
        <v>261</v>
      </c>
      <c r="D8" s="52">
        <f>VLOOKUP(A8,'Membership-Insurance Progress R'!B$8:U$601,4,FALSE)</f>
        <v>61</v>
      </c>
      <c r="E8" s="53">
        <f>VLOOKUP(A8,'Membership-Insurance Progress R'!B$8:U$601,5,FALSE)</f>
        <v>4</v>
      </c>
      <c r="F8" s="53">
        <f>VLOOKUP($A8,'Membership-Insurance Progress R'!$B$8:$U$601,9,FALSE)</f>
        <v>1</v>
      </c>
      <c r="G8" s="53">
        <f>VLOOKUP($A8,'Membership-Insurance Progress R'!$B$8:$U$601,10,FALSE)</f>
        <v>0</v>
      </c>
      <c r="H8" s="53">
        <f>VLOOKUP($A8,'Membership-Insurance Progress R'!$B$8:$U$601,11,FALSE)</f>
        <v>1</v>
      </c>
      <c r="I8" s="54">
        <f>IF(E8,$H8/$E8,0)</f>
        <v>0.25</v>
      </c>
      <c r="J8" s="55">
        <f>VLOOKUP(A8,'Membership-Insurance Progress R'!B$8:U$601,13,FALSE)</f>
        <v>3</v>
      </c>
      <c r="K8" s="55">
        <f>VLOOKUP($A8,'Membership-Insurance Progress R'!$B$8:$U$601,17,FALSE)</f>
        <v>1</v>
      </c>
      <c r="L8" s="55">
        <f>VLOOKUP($A8,'Membership-Insurance Progress R'!$B$8:$U$601,18,FALSE)</f>
        <v>1</v>
      </c>
      <c r="M8" s="55">
        <f>VLOOKUP($A8,'Membership-Insurance Progress R'!$B$8:$U$601,19,FALSE)</f>
        <v>0</v>
      </c>
      <c r="N8" s="54">
        <f>IF(J8,$M8/$J8,0)</f>
        <v>0</v>
      </c>
      <c r="O8" t="s" s="56">
        <f>IF(ISERROR(VLOOKUP(A8,'365'!A$1:A$900,1,FALSE)),"x",VLOOKUP(A8,'365'!A$1:A$900,"x",FALSE))</f>
        <v>36</v>
      </c>
      <c r="P8" s="57">
        <f>IF(ISERROR(VLOOKUP(A8,'1728'!A$1:A$900,1,FALSE)),"x",VLOOKUP(A8,'1728'!A$1:A$900,"x",FALSE))</f>
      </c>
      <c r="Q8" s="58">
        <f>IF(ISERROR(VLOOKUP(A8,'SP7'!A$1:A$897,1,FALSE)),"x",VLOOKUP(A8,'SP7'!A$1:A$897,"x",FALSE))</f>
      </c>
      <c r="R8" t="s" s="59">
        <v>39</v>
      </c>
      <c r="S8" t="s" s="59">
        <v>38</v>
      </c>
      <c r="T8" t="s" s="59">
        <v>39</v>
      </c>
      <c r="U8" t="s" s="59">
        <v>39</v>
      </c>
      <c r="V8" s="61"/>
      <c r="W8" t="s" s="56">
        <f>IF(ISERROR(VLOOKUP(A8,'185'!A$1:A$900,1,FALSE)),"x",VLOOKUP(A8,'185'!A$1:A$900,"x",FALSE))</f>
        <v>36</v>
      </c>
      <c r="X8" t="s" s="56">
        <f>IF(ISERROR(VLOOKUP(A8,'1295-1'!A$1:A$900,1,FALSE)),"x",VLOOKUP(A8,'1295-1'!A$1:A$900,"x",FALSE))</f>
        <v>36</v>
      </c>
      <c r="Y8" s="48"/>
      <c r="Z8" s="33"/>
      <c r="AA8" s="33"/>
      <c r="AB8" s="33"/>
      <c r="AC8" s="33"/>
      <c r="AD8" s="33"/>
      <c r="AE8" s="33"/>
      <c r="AF8" s="33"/>
      <c r="AG8" s="33"/>
      <c r="AH8" s="33"/>
      <c r="AI8" s="33"/>
      <c r="AJ8" s="34"/>
    </row>
    <row r="9" ht="17.25" customHeight="1">
      <c r="A9" s="49">
        <v>3006</v>
      </c>
      <c r="B9" t="s" s="50">
        <f>VLOOKUP(A9,'Membership-Insurance Progress R'!B$8:C$719,2,FALSE)</f>
        <v>262</v>
      </c>
      <c r="C9" t="s" s="51">
        <f>VLOOKUP(A9,'Membership-Insurance Progress R'!B$8:D$601,3,FALSE)</f>
        <v>263</v>
      </c>
      <c r="D9" s="52">
        <f>VLOOKUP(A9,'Membership-Insurance Progress R'!B$8:U$601,4,FALSE)</f>
        <v>129</v>
      </c>
      <c r="E9" s="53">
        <f>VLOOKUP(A9,'Membership-Insurance Progress R'!B$8:U$601,5,FALSE)</f>
        <v>9</v>
      </c>
      <c r="F9" s="53">
        <f>VLOOKUP($A9,'Membership-Insurance Progress R'!$B$8:$U$601,9,FALSE)</f>
        <v>0</v>
      </c>
      <c r="G9" s="53">
        <f>VLOOKUP($A9,'Membership-Insurance Progress R'!$B$8:$U$601,10,FALSE)</f>
        <v>0</v>
      </c>
      <c r="H9" s="53">
        <f>VLOOKUP($A9,'Membership-Insurance Progress R'!$B$8:$U$601,11,FALSE)</f>
        <v>0</v>
      </c>
      <c r="I9" s="54">
        <f>IF(E9,$H9/$E9,0)</f>
        <v>0</v>
      </c>
      <c r="J9" s="55">
        <f>VLOOKUP(A9,'Membership-Insurance Progress R'!B$8:U$601,13,FALSE)</f>
        <v>3</v>
      </c>
      <c r="K9" s="55">
        <f>VLOOKUP($A9,'Membership-Insurance Progress R'!$B$8:$U$601,17,FALSE)</f>
        <v>0</v>
      </c>
      <c r="L9" s="55">
        <f>VLOOKUP($A9,'Membership-Insurance Progress R'!$B$8:$U$601,18,FALSE)</f>
        <v>0</v>
      </c>
      <c r="M9" s="55">
        <f>VLOOKUP($A9,'Membership-Insurance Progress R'!$B$8:$U$601,19,FALSE)</f>
        <v>0</v>
      </c>
      <c r="N9" s="54">
        <f>IF(J9,$M9/$J9,0)</f>
        <v>0</v>
      </c>
      <c r="O9" t="s" s="56">
        <f>IF(ISERROR(VLOOKUP(A9,'365'!A$1:A$900,1,FALSE)),"x",VLOOKUP(A9,'365'!A$1:A$900,"x",FALSE))</f>
        <v>36</v>
      </c>
      <c r="P9" s="57">
        <f>IF(ISERROR(VLOOKUP(A9,'1728'!A$1:A$900,1,FALSE)),"x",VLOOKUP(A9,'1728'!A$1:A$900,"x",FALSE))</f>
      </c>
      <c r="Q9" s="58">
        <f>IF(ISERROR(VLOOKUP(A9,'SP7'!A$1:A$897,1,FALSE)),"x",VLOOKUP(A9,'SP7'!A$1:A$897,"x",FALSE))</f>
      </c>
      <c r="R9" t="s" s="59">
        <v>37</v>
      </c>
      <c r="S9" t="s" s="59">
        <v>39</v>
      </c>
      <c r="T9" t="s" s="59">
        <v>38</v>
      </c>
      <c r="U9" t="s" s="59">
        <v>39</v>
      </c>
      <c r="V9" s="61"/>
      <c r="W9" t="s" s="56">
        <f>IF(ISERROR(VLOOKUP(A9,'185'!A$1:A$900,1,FALSE)),"x",VLOOKUP(A9,'185'!A$1:A$900,"x",FALSE))</f>
        <v>36</v>
      </c>
      <c r="X9" t="s" s="56">
        <f>IF(ISERROR(VLOOKUP(A9,'1295-1'!A$1:A$900,1,FALSE)),"x",VLOOKUP(A9,'1295-1'!A$1:A$900,"x",FALSE))</f>
        <v>36</v>
      </c>
      <c r="Y9" s="48"/>
      <c r="Z9" s="33"/>
      <c r="AA9" s="33"/>
      <c r="AB9" s="33"/>
      <c r="AC9" s="33"/>
      <c r="AD9" s="33"/>
      <c r="AE9" s="33"/>
      <c r="AF9" s="33"/>
      <c r="AG9" s="33"/>
      <c r="AH9" s="33"/>
      <c r="AI9" s="33"/>
      <c r="AJ9" s="34"/>
    </row>
    <row r="10" ht="17.25" customHeight="1">
      <c r="A10" s="49">
        <v>3014</v>
      </c>
      <c r="B10" t="s" s="50">
        <f>VLOOKUP(A10,'Membership-Insurance Progress R'!B$8:C$719,2,FALSE)</f>
        <v>262</v>
      </c>
      <c r="C10" t="s" s="51">
        <f>VLOOKUP(A10,'Membership-Insurance Progress R'!B$8:D$601,3,FALSE)</f>
        <v>264</v>
      </c>
      <c r="D10" s="52">
        <f>VLOOKUP(A10,'Membership-Insurance Progress R'!B$8:U$601,4,FALSE)</f>
        <v>136</v>
      </c>
      <c r="E10" s="53">
        <f>VLOOKUP(A10,'Membership-Insurance Progress R'!B$8:U$601,5,FALSE)</f>
        <v>8</v>
      </c>
      <c r="F10" s="53">
        <f>VLOOKUP($A10,'Membership-Insurance Progress R'!$B$8:$U$601,9,FALSE)</f>
        <v>0</v>
      </c>
      <c r="G10" s="53">
        <f>VLOOKUP($A10,'Membership-Insurance Progress R'!$B$8:$U$601,10,FALSE)</f>
        <v>0</v>
      </c>
      <c r="H10" s="53">
        <f>VLOOKUP($A10,'Membership-Insurance Progress R'!$B$8:$U$601,11,FALSE)</f>
        <v>0</v>
      </c>
      <c r="I10" s="54">
        <f>IF(E10,$H10/$E10,0)</f>
        <v>0</v>
      </c>
      <c r="J10" s="55">
        <f>VLOOKUP(A10,'Membership-Insurance Progress R'!B$8:U$601,13,FALSE)</f>
        <v>3</v>
      </c>
      <c r="K10" s="55">
        <f>VLOOKUP($A10,'Membership-Insurance Progress R'!$B$8:$U$601,17,FALSE)</f>
        <v>3</v>
      </c>
      <c r="L10" s="55">
        <f>VLOOKUP($A10,'Membership-Insurance Progress R'!$B$8:$U$601,18,FALSE)</f>
        <v>0</v>
      </c>
      <c r="M10" s="55">
        <f>VLOOKUP($A10,'Membership-Insurance Progress R'!$B$8:$U$601,19,FALSE)</f>
        <v>3</v>
      </c>
      <c r="N10" s="54">
        <f>IF(J10,$M10/$J10,0)</f>
        <v>1</v>
      </c>
      <c r="O10" s="57">
        <f>IF(ISERROR(VLOOKUP(A10,'365'!A$1:A$900,1,FALSE)),"x",VLOOKUP(A10,'365'!A$1:A$900,"x",FALSE))</f>
      </c>
      <c r="P10" s="57">
        <f>IF(ISERROR(VLOOKUP(A10,'1728'!A$1:A$900,1,FALSE)),"x",VLOOKUP(A10,'1728'!A$1:A$900,"x",FALSE))</f>
      </c>
      <c r="Q10" s="58">
        <f>IF(ISERROR(VLOOKUP(A10,'SP7'!A$1:A$897,1,FALSE)),"x",VLOOKUP(A10,'SP7'!A$1:A$897,"x",FALSE))</f>
      </c>
      <c r="R10" t="s" s="59">
        <v>37</v>
      </c>
      <c r="S10" t="s" s="59">
        <v>38</v>
      </c>
      <c r="T10" t="s" s="59">
        <v>38</v>
      </c>
      <c r="U10" t="s" s="59">
        <v>38</v>
      </c>
      <c r="V10" s="60"/>
      <c r="W10" t="s" s="56">
        <f>IF(ISERROR(VLOOKUP(A10,'185'!A$1:A$900,1,FALSE)),"x",VLOOKUP(A10,'185'!A$1:A$900,"x",FALSE))</f>
        <v>36</v>
      </c>
      <c r="X10" s="57">
        <f>IF(ISERROR(VLOOKUP(A10,'1295-1'!A$1:A$900,1,FALSE)),"x",VLOOKUP(A10,'1295-1'!A$1:A$900,"x",FALSE))</f>
      </c>
      <c r="Y10" s="48"/>
      <c r="Z10" s="33"/>
      <c r="AA10" s="33"/>
      <c r="AB10" s="33"/>
      <c r="AC10" s="33"/>
      <c r="AD10" s="33"/>
      <c r="AE10" s="33"/>
      <c r="AF10" s="33"/>
      <c r="AG10" s="33"/>
      <c r="AH10" s="33"/>
      <c r="AI10" s="33"/>
      <c r="AJ10" s="34"/>
    </row>
    <row r="11" ht="17.25" customHeight="1">
      <c r="A11" s="49">
        <v>3048</v>
      </c>
      <c r="B11" t="s" s="50">
        <f>VLOOKUP(A11,'Membership-Insurance Progress R'!B$8:C$719,2,FALSE)</f>
        <v>262</v>
      </c>
      <c r="C11" t="s" s="51">
        <f>VLOOKUP(A11,'Membership-Insurance Progress R'!B$8:D$601,3,FALSE)</f>
        <v>265</v>
      </c>
      <c r="D11" s="52">
        <f>VLOOKUP(A11,'Membership-Insurance Progress R'!B$8:U$601,4,FALSE)</f>
        <v>108</v>
      </c>
      <c r="E11" s="53">
        <f>VLOOKUP(A11,'Membership-Insurance Progress R'!B$8:U$601,5,FALSE)</f>
        <v>7</v>
      </c>
      <c r="F11" s="53">
        <f>VLOOKUP($A11,'Membership-Insurance Progress R'!$B$8:$U$601,9,FALSE)</f>
        <v>2</v>
      </c>
      <c r="G11" s="53">
        <f>VLOOKUP($A11,'Membership-Insurance Progress R'!$B$8:$U$601,10,FALSE)</f>
        <v>0</v>
      </c>
      <c r="H11" s="53">
        <f>VLOOKUP($A11,'Membership-Insurance Progress R'!$B$8:$U$601,11,FALSE)</f>
        <v>2</v>
      </c>
      <c r="I11" s="54">
        <f>IF(E11,$H11/$E11,0)</f>
        <v>0.285714285714286</v>
      </c>
      <c r="J11" s="55">
        <f>VLOOKUP(A11,'Membership-Insurance Progress R'!B$8:U$601,13,FALSE)</f>
        <v>3</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37</v>
      </c>
      <c r="S11" t="s" s="59">
        <v>39</v>
      </c>
      <c r="T11" t="s" s="59">
        <v>38</v>
      </c>
      <c r="U11" t="s" s="59">
        <v>38</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49">
        <v>5461</v>
      </c>
      <c r="B12" t="s" s="50">
        <f>VLOOKUP(A12,'Membership-Insurance Progress R'!B$8:C$719,2,FALSE)</f>
        <v>262</v>
      </c>
      <c r="C12" t="s" s="51">
        <f>VLOOKUP(A12,'Membership-Insurance Progress R'!B$8:D$601,3,FALSE)</f>
        <v>266</v>
      </c>
      <c r="D12" s="52">
        <f>VLOOKUP(A12,'Membership-Insurance Progress R'!B$8:U$601,4,FALSE)</f>
        <v>0</v>
      </c>
      <c r="E12" s="53">
        <f>VLOOKUP(A12,'Membership-Insurance Progress R'!B$8:U$601,5,FALSE)</f>
        <v>24</v>
      </c>
      <c r="F12" s="53">
        <f>VLOOKUP($A12,'Membership-Insurance Progress R'!$B$8:$U$601,9,FALSE)</f>
        <v>0</v>
      </c>
      <c r="G12" s="53">
        <f>VLOOKUP($A12,'Membership-Insurance Progress R'!$B$8:$U$601,10,FALSE)</f>
        <v>0</v>
      </c>
      <c r="H12" s="53">
        <f>VLOOKUP($A12,'Membership-Insurance Progress R'!$B$8:$U$601,11,FALSE)</f>
        <v>0</v>
      </c>
      <c r="I12" s="54">
        <f>IF(E12,$H12/$E12,0)</f>
        <v>0</v>
      </c>
      <c r="J12" s="55">
        <f>VLOOKUP(A12,'Membership-Insurance Progress R'!B$8:U$601,13,FALSE)</f>
        <v>3</v>
      </c>
      <c r="K12" s="55">
        <f>VLOOKUP($A12,'Membership-Insurance Progress R'!$B$8:$U$601,17,FALSE)</f>
        <v>0</v>
      </c>
      <c r="L12" s="55">
        <f>VLOOKUP($A12,'Membership-Insurance Progress R'!$B$8:$U$601,18,FALSE)</f>
        <v>0</v>
      </c>
      <c r="M12" s="55">
        <f>VLOOKUP($A12,'Membership-Insurance Progress R'!$B$8:$U$601,19,FALSE)</f>
        <v>0</v>
      </c>
      <c r="N12" s="54">
        <f>IF(J12,$M12/$J12,0)</f>
        <v>0</v>
      </c>
      <c r="O12" s="57">
        <f>IF(ISERROR(VLOOKUP(A12,'365'!A$1:A$900,1,FALSE)),"x",VLOOKUP(A12,'365'!A$1:A$900,"x",FALSE))</f>
      </c>
      <c r="P12" s="57">
        <f>IF(ISERROR(VLOOKUP(A12,'1728'!A$1:A$900,1,FALSE)),"x",VLOOKUP(A12,'1728'!A$1:A$900,"x",FALSE))</f>
      </c>
      <c r="Q12" s="58">
        <f>IF(ISERROR(VLOOKUP(A12,'SP7'!A$1:A$897,1,FALSE)),"x",VLOOKUP(A12,'SP7'!A$1:A$897,"x",FALSE))</f>
      </c>
      <c r="R12" t="s" s="59">
        <v>38</v>
      </c>
      <c r="S12" t="s" s="59">
        <v>38</v>
      </c>
      <c r="T12" t="s" s="59">
        <v>38</v>
      </c>
      <c r="U12" t="s" s="59">
        <v>38</v>
      </c>
      <c r="V12" s="60"/>
      <c r="W12" s="57">
        <f>IF(ISERROR(VLOOKUP(A12,'185'!A$1:A$900,1,FALSE)),"x",VLOOKUP(A12,'185'!A$1:A$900,"x",FALSE))</f>
      </c>
      <c r="X12" s="57">
        <f>IF(ISERROR(VLOOKUP(A12,'1295-1'!A$1:A$900,1,FALSE)),"x",VLOOKUP(A12,'1295-1'!A$1:A$900,"x",FALSE))</f>
      </c>
      <c r="Y12" s="48"/>
      <c r="Z12" s="33"/>
      <c r="AA12" s="33"/>
      <c r="AB12" s="33"/>
      <c r="AC12" s="33"/>
      <c r="AD12" s="33"/>
      <c r="AE12" s="33"/>
      <c r="AF12" s="33"/>
      <c r="AG12" s="33"/>
      <c r="AH12" s="33"/>
      <c r="AI12" s="33"/>
      <c r="AJ12" s="34"/>
    </row>
    <row r="13" ht="17.25" customHeight="1">
      <c r="A13" s="62">
        <v>8324</v>
      </c>
      <c r="B13" t="s" s="50">
        <f>VLOOKUP(A13,'Membership-Insurance Progress R'!B$8:C$719,2,FALSE)</f>
        <v>262</v>
      </c>
      <c r="C13" t="s" s="51">
        <f>VLOOKUP(A13,'Membership-Insurance Progress R'!B$8:D$601,3,FALSE)</f>
        <v>267</v>
      </c>
      <c r="D13" s="52">
        <f>VLOOKUP(A13,'Membership-Insurance Progress R'!B$8:U$601,4,FALSE)</f>
        <v>24</v>
      </c>
      <c r="E13" s="53">
        <f>VLOOKUP(A13,'Membership-Insurance Progress R'!B$8:U$601,5,FALSE)</f>
        <v>4</v>
      </c>
      <c r="F13" s="53">
        <f>VLOOKUP($A13,'Membership-Insurance Progress R'!$B$8:$U$601,9,FALSE)</f>
        <v>0</v>
      </c>
      <c r="G13" s="53">
        <f>VLOOKUP($A13,'Membership-Insurance Progress R'!$B$8:$U$601,10,FALSE)</f>
        <v>0</v>
      </c>
      <c r="H13" s="53">
        <f>VLOOKUP($A13,'Membership-Insurance Progress R'!$B$8:$U$601,11,FALSE)</f>
        <v>0</v>
      </c>
      <c r="I13" s="54">
        <f>IF(E13,$H13/$E13,0)</f>
        <v>0</v>
      </c>
      <c r="J13" s="55">
        <f>VLOOKUP(A13,'Membership-Insurance Progress R'!B$8:U$601,13,FALSE)</f>
        <v>3</v>
      </c>
      <c r="K13" s="55">
        <f>VLOOKUP($A13,'Membership-Insurance Progress R'!$B$8:$U$601,17,FALSE)</f>
        <v>0</v>
      </c>
      <c r="L13" s="55">
        <f>VLOOKUP($A13,'Membership-Insurance Progress R'!$B$8:$U$601,18,FALSE)</f>
        <v>0</v>
      </c>
      <c r="M13" s="55">
        <f>VLOOKUP($A13,'Membership-Insurance Progress R'!$B$8:$U$601,19,FALSE)</f>
        <v>0</v>
      </c>
      <c r="N13" s="54">
        <f>IF(J13,$M13/$J13,0)</f>
        <v>0</v>
      </c>
      <c r="O13" s="57">
        <f>IF(ISERROR(VLOOKUP(A13,'365'!A$1:A$900,1,FALSE)),"x",VLOOKUP(A13,'365'!A$1:A$900,"x",FALSE))</f>
      </c>
      <c r="P13" s="57">
        <f>IF(ISERROR(VLOOKUP(A13,'1728'!A$1:A$900,1,FALSE)),"x",VLOOKUP(A13,'1728'!A$1:A$900,"x",FALSE))</f>
      </c>
      <c r="Q13" s="58">
        <f>IF(ISERROR(VLOOKUP(A13,'SP7'!A$1:A$897,1,FALSE)),"x",VLOOKUP(A13,'SP7'!A$1:A$897,"x",FALSE))</f>
      </c>
      <c r="R13" t="s" s="59">
        <v>38</v>
      </c>
      <c r="S13" t="s" s="59">
        <v>38</v>
      </c>
      <c r="T13" t="s" s="59">
        <v>38</v>
      </c>
      <c r="U13" t="s" s="59">
        <v>38</v>
      </c>
      <c r="V13" s="60"/>
      <c r="W13" s="57">
        <f>IF(ISERROR(VLOOKUP(A13,'185'!A$1:A$900,1,FALSE)),"x",VLOOKUP(A13,'185'!A$1:A$900,"x",FALSE))</f>
      </c>
      <c r="X13" s="57">
        <f>IF(ISERROR(VLOOKUP(A13,'1295-1'!A$1:A$900,1,FALSE)),"x",VLOOKUP(A13,'1295-1'!A$1:A$900,"x",FALSE))</f>
      </c>
      <c r="Y13" s="48"/>
      <c r="Z13" s="33"/>
      <c r="AA13" s="33"/>
      <c r="AB13" s="33"/>
      <c r="AC13" s="33"/>
      <c r="AD13" s="33"/>
      <c r="AE13" s="33"/>
      <c r="AF13" s="33"/>
      <c r="AG13" s="33"/>
      <c r="AH13" s="33"/>
      <c r="AI13" s="33"/>
      <c r="AJ13" s="34"/>
    </row>
    <row r="14" ht="17.25" customHeight="1">
      <c r="A14" s="49">
        <v>9281</v>
      </c>
      <c r="B14" t="s" s="50">
        <f>VLOOKUP(A14,'Membership-Insurance Progress R'!B$8:C$719,2,FALSE)</f>
        <v>262</v>
      </c>
      <c r="C14" t="s" s="51">
        <f>VLOOKUP(A14,'Membership-Insurance Progress R'!B$8:D$601,3,FALSE)</f>
        <v>268</v>
      </c>
      <c r="D14" s="52">
        <f>VLOOKUP(A14,'Membership-Insurance Progress R'!B$8:U$601,4,FALSE)</f>
        <v>64</v>
      </c>
      <c r="E14" s="53">
        <f>VLOOKUP(A14,'Membership-Insurance Progress R'!B$8:U$601,5,FALSE)</f>
        <v>4</v>
      </c>
      <c r="F14" s="53">
        <f>VLOOKUP($A14,'Membership-Insurance Progress R'!$B$8:$U$601,9,FALSE)</f>
        <v>0</v>
      </c>
      <c r="G14" s="53">
        <f>VLOOKUP($A14,'Membership-Insurance Progress R'!$B$8:$U$601,10,FALSE)</f>
        <v>0</v>
      </c>
      <c r="H14" s="53">
        <f>VLOOKUP($A14,'Membership-Insurance Progress R'!$B$8:$U$601,11,FALSE)</f>
        <v>0</v>
      </c>
      <c r="I14" s="54">
        <f>IF(E14,$H14/$E14,0)</f>
        <v>0</v>
      </c>
      <c r="J14" s="55">
        <f>VLOOKUP(A14,'Membership-Insurance Progress R'!B$8:U$601,13,FALSE)</f>
        <v>3</v>
      </c>
      <c r="K14" s="55">
        <f>VLOOKUP($A14,'Membership-Insurance Progress R'!$B$8:$U$601,17,FALSE)</f>
        <v>0</v>
      </c>
      <c r="L14" s="55">
        <f>VLOOKUP($A14,'Membership-Insurance Progress R'!$B$8:$U$601,18,FALSE)</f>
        <v>0</v>
      </c>
      <c r="M14" s="55">
        <f>VLOOKUP($A14,'Membership-Insurance Progress R'!$B$8:$U$601,19,FALSE)</f>
        <v>0</v>
      </c>
      <c r="N14" s="54">
        <f>IF(J14,$M14/$J14,0)</f>
        <v>0</v>
      </c>
      <c r="O14" t="s" s="56">
        <f>IF(ISERROR(VLOOKUP(A14,'365'!A$1:A$900,1,FALSE)),"x",VLOOKUP(A14,'365'!A$1:A$900,"x",FALSE))</f>
        <v>36</v>
      </c>
      <c r="P14" s="57">
        <f>IF(ISERROR(VLOOKUP(A14,'1728'!A$1:A$900,1,FALSE)),"x",VLOOKUP(A14,'1728'!A$1:A$900,"x",FALSE))</f>
      </c>
      <c r="Q14" s="58">
        <f>IF(ISERROR(VLOOKUP(A14,'SP7'!A$1:A$897,1,FALSE)),"x",VLOOKUP(A14,'SP7'!A$1:A$897,"x",FALSE))</f>
      </c>
      <c r="R14" t="s" s="59">
        <v>39</v>
      </c>
      <c r="S14" t="s" s="59">
        <v>37</v>
      </c>
      <c r="T14" t="s" s="59">
        <v>37</v>
      </c>
      <c r="U14" t="s" s="59">
        <v>37</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11407</v>
      </c>
      <c r="B15" t="s" s="50">
        <f>VLOOKUP(A15,'Membership-Insurance Progress R'!B$8:C$719,2,FALSE)</f>
        <v>262</v>
      </c>
      <c r="C15" t="s" s="51">
        <f>VLOOKUP(A15,'Membership-Insurance Progress R'!B$8:D$601,3,FALSE)</f>
        <v>269</v>
      </c>
      <c r="D15" s="52">
        <f>VLOOKUP(A15,'Membership-Insurance Progress R'!B$8:U$601,4,FALSE)</f>
        <v>49</v>
      </c>
      <c r="E15" s="53">
        <f>VLOOKUP(A15,'Membership-Insurance Progress R'!B$8:U$601,5,FALSE)</f>
        <v>4</v>
      </c>
      <c r="F15" s="53">
        <f>VLOOKUP($A15,'Membership-Insurance Progress R'!$B$8:$U$601,9,FALSE)</f>
        <v>2</v>
      </c>
      <c r="G15" s="53">
        <f>VLOOKUP($A15,'Membership-Insurance Progress R'!$B$8:$U$601,10,FALSE)</f>
        <v>0</v>
      </c>
      <c r="H15" s="53">
        <f>VLOOKUP($A15,'Membership-Insurance Progress R'!$B$8:$U$601,11,FALSE)</f>
        <v>2</v>
      </c>
      <c r="I15" s="54">
        <f>IF(E15,$H15/$E15,0)</f>
        <v>0.5</v>
      </c>
      <c r="J15" s="55">
        <f>VLOOKUP(A15,'Membership-Insurance Progress R'!B$8:U$601,13,FALSE)</f>
        <v>3</v>
      </c>
      <c r="K15" s="55">
        <f>VLOOKUP($A15,'Membership-Insurance Progress R'!$B$8:$U$601,17,FALSE)</f>
        <v>1</v>
      </c>
      <c r="L15" s="55">
        <f>VLOOKUP($A15,'Membership-Insurance Progress R'!$B$8:$U$601,18,FALSE)</f>
        <v>0</v>
      </c>
      <c r="M15" s="55">
        <f>VLOOKUP($A15,'Membership-Insurance Progress R'!$B$8:$U$601,19,FALSE)</f>
        <v>1</v>
      </c>
      <c r="N15" s="54">
        <f>IF(J15,$M15/$J15,0)</f>
        <v>0.333333333333333</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38</v>
      </c>
      <c r="U15" t="s" s="59">
        <v>39</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49">
        <v>3208</v>
      </c>
      <c r="B16" t="s" s="50">
        <f>VLOOKUP(A16,'Membership-Insurance Progress R'!B$8:C$719,2,FALSE)</f>
        <v>270</v>
      </c>
      <c r="C16" t="s" s="51">
        <f>VLOOKUP(A16,'Membership-Insurance Progress R'!B$8:D$601,3,FALSE)</f>
        <v>271</v>
      </c>
      <c r="D16" s="52">
        <f>VLOOKUP(A16,'Membership-Insurance Progress R'!B$8:U$601,4,FALSE)</f>
        <v>118</v>
      </c>
      <c r="E16" s="53">
        <f>VLOOKUP(A16,'Membership-Insurance Progress R'!B$8:U$601,5,FALSE)</f>
        <v>7</v>
      </c>
      <c r="F16" s="53">
        <f>VLOOKUP($A16,'Membership-Insurance Progress R'!$B$8:$U$601,9,FALSE)</f>
        <v>1</v>
      </c>
      <c r="G16" s="53">
        <f>VLOOKUP($A16,'Membership-Insurance Progress R'!$B$8:$U$601,10,FALSE)</f>
        <v>0</v>
      </c>
      <c r="H16" s="53">
        <f>VLOOKUP($A16,'Membership-Insurance Progress R'!$B$8:$U$601,11,FALSE)</f>
        <v>1</v>
      </c>
      <c r="I16" s="54">
        <f>IF(E16,$H16/$E16,0)</f>
        <v>0.142857142857143</v>
      </c>
      <c r="J16" s="55">
        <f>VLOOKUP(A16,'Membership-Insurance Progress R'!B$8:U$601,13,FALSE)</f>
        <v>3</v>
      </c>
      <c r="K16" s="55">
        <f>VLOOKUP($A16,'Membership-Insurance Progress R'!$B$8:$U$601,17,FALSE)</f>
        <v>0</v>
      </c>
      <c r="L16" s="55">
        <f>VLOOKUP($A16,'Membership-Insurance Progress R'!$B$8:$U$601,18,FALSE)</f>
        <v>0</v>
      </c>
      <c r="M16" s="55">
        <f>VLOOKUP($A16,'Membership-Insurance Progress R'!$B$8:$U$601,19,FALSE)</f>
        <v>0</v>
      </c>
      <c r="N16" s="54">
        <f>IF(J16,$M16/$J16,0)</f>
        <v>0</v>
      </c>
      <c r="O16" t="s" s="56">
        <f>IF(ISERROR(VLOOKUP(A16,'365'!A$1:A$900,1,FALSE)),"x",VLOOKUP(A16,'365'!A$1:A$900,"x",FALSE))</f>
        <v>36</v>
      </c>
      <c r="P16" s="57">
        <f>IF(ISERROR(VLOOKUP(A16,'1728'!A$1:A$900,1,FALSE)),"x",VLOOKUP(A16,'1728'!A$1:A$900,"x",FALSE))</f>
      </c>
      <c r="Q16" s="58">
        <f>IF(ISERROR(VLOOKUP(A16,'SP7'!A$1:A$897,1,FALSE)),"x",VLOOKUP(A16,'SP7'!A$1:A$897,"x",FALSE))</f>
      </c>
      <c r="R16" t="s" s="59">
        <v>39</v>
      </c>
      <c r="S16" t="s" s="59">
        <v>39</v>
      </c>
      <c r="T16" t="s" s="59">
        <v>39</v>
      </c>
      <c r="U16" t="s" s="59">
        <v>39</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3622</v>
      </c>
      <c r="B17" t="s" s="50">
        <f>VLOOKUP(A17,'Membership-Insurance Progress R'!B$8:C$719,2,FALSE)</f>
        <v>270</v>
      </c>
      <c r="C17" t="s" s="51">
        <f>VLOOKUP(A17,'Membership-Insurance Progress R'!B$8:D$601,3,FALSE)</f>
        <v>272</v>
      </c>
      <c r="D17" s="52">
        <f>VLOOKUP(A17,'Membership-Insurance Progress R'!B$8:U$601,4,FALSE)</f>
        <v>184</v>
      </c>
      <c r="E17" s="53">
        <f>VLOOKUP(A17,'Membership-Insurance Progress R'!B$8:U$601,5,FALSE)</f>
        <v>12</v>
      </c>
      <c r="F17" s="53">
        <f>VLOOKUP($A17,'Membership-Insurance Progress R'!$B$8:$U$601,9,FALSE)</f>
        <v>1</v>
      </c>
      <c r="G17" s="53">
        <f>VLOOKUP($A17,'Membership-Insurance Progress R'!$B$8:$U$601,10,FALSE)</f>
        <v>0</v>
      </c>
      <c r="H17" s="53">
        <f>VLOOKUP($A17,'Membership-Insurance Progress R'!$B$8:$U$601,11,FALSE)</f>
        <v>1</v>
      </c>
      <c r="I17" s="54">
        <f>IF(E17,$H17/$E17,0)</f>
        <v>0.0833333333333333</v>
      </c>
      <c r="J17" s="55">
        <f>VLOOKUP(A17,'Membership-Insurance Progress R'!B$8:U$601,13,FALSE)</f>
        <v>4</v>
      </c>
      <c r="K17" s="55">
        <f>VLOOKUP($A17,'Membership-Insurance Progress R'!$B$8:$U$601,17,FALSE)</f>
        <v>1</v>
      </c>
      <c r="L17" s="55">
        <f>VLOOKUP($A17,'Membership-Insurance Progress R'!$B$8:$U$601,18,FALSE)</f>
        <v>0</v>
      </c>
      <c r="M17" s="55">
        <f>VLOOKUP($A17,'Membership-Insurance Progress R'!$B$8:$U$601,19,FALSE)</f>
        <v>1</v>
      </c>
      <c r="N17" s="54">
        <f>IF(J17,$M17/$J17,0)</f>
        <v>0.25</v>
      </c>
      <c r="O17" t="s" s="56">
        <f>IF(ISERROR(VLOOKUP(A17,'365'!A$1:A$900,1,FALSE)),"x",VLOOKUP(A17,'365'!A$1:A$900,"x",FALSE))</f>
        <v>36</v>
      </c>
      <c r="P17" s="57">
        <f>IF(ISERROR(VLOOKUP(A17,'1728'!A$1:A$900,1,FALSE)),"x",VLOOKUP(A17,'1728'!A$1:A$900,"x",FALSE))</f>
      </c>
      <c r="Q17" s="58">
        <f>IF(ISERROR(VLOOKUP(A17,'SP7'!A$1:A$897,1,FALSE)),"x",VLOOKUP(A17,'SP7'!A$1:A$897,"x",FALSE))</f>
      </c>
      <c r="R17" t="s" s="59">
        <v>39</v>
      </c>
      <c r="S17" t="s" s="59">
        <v>39</v>
      </c>
      <c r="T17" t="s" s="59">
        <v>37</v>
      </c>
      <c r="U17" t="s" s="59">
        <v>39</v>
      </c>
      <c r="V17" s="60"/>
      <c r="W17" t="s" s="56">
        <f>IF(ISERROR(VLOOKUP(A17,'185'!A$1:A$900,1,FALSE)),"x",VLOOKUP(A17,'185'!A$1:A$900,"x",FALSE))</f>
        <v>36</v>
      </c>
      <c r="X17" t="s" s="56">
        <f>IF(ISERROR(VLOOKUP(A17,'1295-1'!A$1:A$900,1,FALSE)),"x",VLOOKUP(A17,'1295-1'!A$1:A$900,"x",FALSE))</f>
        <v>36</v>
      </c>
      <c r="Y17" s="48"/>
      <c r="Z17" s="33"/>
      <c r="AA17" s="33"/>
      <c r="AB17" s="33"/>
      <c r="AC17" s="33"/>
      <c r="AD17" s="33"/>
      <c r="AE17" s="33"/>
      <c r="AF17" s="33"/>
      <c r="AG17" s="33"/>
      <c r="AH17" s="33"/>
      <c r="AI17" s="33"/>
      <c r="AJ17" s="34"/>
    </row>
    <row r="18" ht="17.25" customHeight="1">
      <c r="A18" s="49">
        <v>4562</v>
      </c>
      <c r="B18" t="s" s="50">
        <f>VLOOKUP(A18,'Membership-Insurance Progress R'!B$8:C$719,2,FALSE)</f>
        <v>270</v>
      </c>
      <c r="C18" t="s" s="51">
        <f>VLOOKUP(A18,'Membership-Insurance Progress R'!B$8:D$601,3,FALSE)</f>
        <v>271</v>
      </c>
      <c r="D18" s="52">
        <f>VLOOKUP(A18,'Membership-Insurance Progress R'!B$8:U$601,4,FALSE)</f>
        <v>228</v>
      </c>
      <c r="E18" s="53">
        <f>VLOOKUP(A18,'Membership-Insurance Progress R'!B$8:U$601,5,FALSE)</f>
        <v>14</v>
      </c>
      <c r="F18" s="53">
        <f>VLOOKUP($A18,'Membership-Insurance Progress R'!$B$8:$U$601,9,FALSE)</f>
        <v>1</v>
      </c>
      <c r="G18" s="53">
        <f>VLOOKUP($A18,'Membership-Insurance Progress R'!$B$8:$U$601,10,FALSE)</f>
        <v>0</v>
      </c>
      <c r="H18" s="53">
        <f>VLOOKUP($A18,'Membership-Insurance Progress R'!$B$8:$U$601,11,FALSE)</f>
        <v>1</v>
      </c>
      <c r="I18" s="54">
        <f>IF(E18,$H18/$E18,0)</f>
        <v>0.0714285714285714</v>
      </c>
      <c r="J18" s="55">
        <f>VLOOKUP(A18,'Membership-Insurance Progress R'!B$8:U$601,13,FALSE)</f>
        <v>5</v>
      </c>
      <c r="K18" s="55">
        <f>VLOOKUP($A18,'Membership-Insurance Progress R'!$B$8:$U$601,17,FALSE)</f>
        <v>0</v>
      </c>
      <c r="L18" s="55">
        <f>VLOOKUP($A18,'Membership-Insurance Progress R'!$B$8:$U$601,18,FALSE)</f>
        <v>0</v>
      </c>
      <c r="M18" s="55">
        <f>VLOOKUP($A18,'Membership-Insurance Progress R'!$B$8:$U$601,19,FALSE)</f>
        <v>0</v>
      </c>
      <c r="N18" s="54">
        <f>IF(J18,$M18/$J18,0)</f>
        <v>0</v>
      </c>
      <c r="O18" t="s" s="56">
        <f>IF(ISERROR(VLOOKUP(A18,'365'!A$1:A$900,1,FALSE)),"x",VLOOKUP(A18,'365'!A$1:A$900,"x",FALSE))</f>
        <v>36</v>
      </c>
      <c r="P18" s="57">
        <f>IF(ISERROR(VLOOKUP(A18,'1728'!A$1:A$900,1,FALSE)),"x",VLOOKUP(A18,'1728'!A$1:A$900,"x",FALSE))</f>
      </c>
      <c r="Q18" s="58">
        <f>IF(ISERROR(VLOOKUP(A18,'SP7'!A$1:A$897,1,FALSE)),"x",VLOOKUP(A18,'SP7'!A$1:A$897,"x",FALSE))</f>
      </c>
      <c r="R18" t="s" s="59">
        <v>39</v>
      </c>
      <c r="S18" t="s" s="59">
        <v>39</v>
      </c>
      <c r="T18" t="s" s="59">
        <v>37</v>
      </c>
      <c r="U18" t="s" s="59">
        <v>37</v>
      </c>
      <c r="V18" s="60"/>
      <c r="W18" t="s" s="56">
        <f>IF(ISERROR(VLOOKUP(A18,'185'!A$1:A$900,1,FALSE)),"x",VLOOKUP(A18,'185'!A$1:A$900,"x",FALSE))</f>
        <v>36</v>
      </c>
      <c r="X18" t="s" s="56">
        <f>IF(ISERROR(VLOOKUP(A18,'1295-1'!A$1:A$900,1,FALSE)),"x",VLOOKUP(A18,'1295-1'!A$1:A$900,"x",FALSE))</f>
        <v>36</v>
      </c>
      <c r="Y18" s="48"/>
      <c r="Z18" s="33"/>
      <c r="AA18" s="33"/>
      <c r="AB18" s="33"/>
      <c r="AC18" s="33"/>
      <c r="AD18" s="33"/>
      <c r="AE18" s="33"/>
      <c r="AF18" s="33"/>
      <c r="AG18" s="33"/>
      <c r="AH18" s="33"/>
      <c r="AI18" s="33"/>
      <c r="AJ18" s="34"/>
    </row>
    <row r="19" ht="17.25" customHeight="1">
      <c r="A19" s="49">
        <v>5022</v>
      </c>
      <c r="B19" t="s" s="50">
        <f>VLOOKUP(A19,'Membership-Insurance Progress R'!B$8:C$719,2,FALSE)</f>
        <v>270</v>
      </c>
      <c r="C19" t="s" s="51">
        <f>VLOOKUP(A19,'Membership-Insurance Progress R'!B$8:D$601,3,FALSE)</f>
        <v>271</v>
      </c>
      <c r="D19" s="52">
        <f>VLOOKUP(A19,'Membership-Insurance Progress R'!B$8:U$601,4,FALSE)</f>
        <v>93</v>
      </c>
      <c r="E19" s="53">
        <f>VLOOKUP(A19,'Membership-Insurance Progress R'!B$8:U$601,5,FALSE)</f>
        <v>6</v>
      </c>
      <c r="F19" s="53">
        <f>VLOOKUP($A19,'Membership-Insurance Progress R'!$B$8:$U$601,9,FALSE)</f>
        <v>0</v>
      </c>
      <c r="G19" s="53">
        <f>VLOOKUP($A19,'Membership-Insurance Progress R'!$B$8:$U$601,10,FALSE)</f>
        <v>0</v>
      </c>
      <c r="H19" s="53">
        <f>VLOOKUP($A19,'Membership-Insurance Progress R'!$B$8:$U$601,11,FALSE)</f>
        <v>0</v>
      </c>
      <c r="I19" s="54">
        <f>IF(E19,$H19/$E19,0)</f>
        <v>0</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t="s" s="56">
        <f>IF(ISERROR(VLOOKUP(A19,'365'!A$1:A$900,1,FALSE)),"x",VLOOKUP(A19,'365'!A$1:A$900,"x",FALSE))</f>
        <v>36</v>
      </c>
      <c r="P19" s="57">
        <f>IF(ISERROR(VLOOKUP(A19,'1728'!A$1:A$900,1,FALSE)),"x",VLOOKUP(A19,'1728'!A$1:A$900,"x",FALSE))</f>
      </c>
      <c r="Q19" s="58">
        <f>IF(ISERROR(VLOOKUP(A19,'SP7'!A$1:A$897,1,FALSE)),"x",VLOOKUP(A19,'SP7'!A$1:A$897,"x",FALSE))</f>
      </c>
      <c r="R19" t="s" s="59">
        <v>39</v>
      </c>
      <c r="S19" t="s" s="59">
        <v>38</v>
      </c>
      <c r="T19" t="s" s="59">
        <v>38</v>
      </c>
      <c r="U19" t="s" s="59">
        <v>38</v>
      </c>
      <c r="V19" s="60"/>
      <c r="W19" t="s" s="56">
        <f>IF(ISERROR(VLOOKUP(A19,'185'!A$1:A$900,1,FALSE)),"x",VLOOKUP(A19,'185'!A$1:A$900,"x",FALSE))</f>
        <v>36</v>
      </c>
      <c r="X19" s="57">
        <f>IF(ISERROR(VLOOKUP(A19,'1295-1'!A$1:A$900,1,FALSE)),"x",VLOOKUP(A19,'1295-1'!A$1:A$900,"x",FALSE))</f>
      </c>
      <c r="Y19" s="48"/>
      <c r="Z19" s="33"/>
      <c r="AA19" s="33"/>
      <c r="AB19" s="33"/>
      <c r="AC19" s="33"/>
      <c r="AD19" s="33"/>
      <c r="AE19" s="33"/>
      <c r="AF19" s="33"/>
      <c r="AG19" s="33"/>
      <c r="AH19" s="33"/>
      <c r="AI19" s="33"/>
      <c r="AJ19" s="34"/>
    </row>
    <row r="20" ht="17.25" customHeight="1">
      <c r="A20" s="49">
        <v>10269</v>
      </c>
      <c r="B20" t="s" s="50">
        <f>VLOOKUP(A20,'Membership-Insurance Progress R'!B$8:C$719,2,FALSE)</f>
        <v>270</v>
      </c>
      <c r="C20" t="s" s="51">
        <f>VLOOKUP(A20,'Membership-Insurance Progress R'!B$8:D$601,3,FALSE)</f>
        <v>273</v>
      </c>
      <c r="D20" s="52">
        <f>VLOOKUP(A20,'Membership-Insurance Progress R'!B$8:U$601,4,FALSE)</f>
        <v>3</v>
      </c>
      <c r="E20" s="53">
        <f>VLOOKUP(A20,'Membership-Insurance Progress R'!B$8:U$601,5,FALSE)</f>
        <v>22</v>
      </c>
      <c r="F20" s="53">
        <f>VLOOKUP($A20,'Membership-Insurance Progress R'!$B$8:$U$601,9,FALSE)</f>
        <v>0</v>
      </c>
      <c r="G20" s="53">
        <f>VLOOKUP($A20,'Membership-Insurance Progress R'!$B$8:$U$601,10,FALSE)</f>
        <v>0</v>
      </c>
      <c r="H20" s="53">
        <f>VLOOKUP($A20,'Membership-Insurance Progress R'!$B$8:$U$601,11,FALSE)</f>
        <v>0</v>
      </c>
      <c r="I20" s="54">
        <f>IF(E20,$H20/$E20,0)</f>
        <v>0</v>
      </c>
      <c r="J20" s="55">
        <f>VLOOKUP(A20,'Membership-Insurance Progress R'!B$8:U$601,13,FALSE)</f>
        <v>3</v>
      </c>
      <c r="K20" s="55">
        <f>VLOOKUP($A20,'Membership-Insurance Progress R'!$B$8:$U$601,17,FALSE)</f>
        <v>0</v>
      </c>
      <c r="L20" s="55">
        <f>VLOOKUP($A20,'Membership-Insurance Progress R'!$B$8:$U$601,18,FALSE)</f>
        <v>0</v>
      </c>
      <c r="M20" s="55">
        <f>VLOOKUP($A20,'Membership-Insurance Progress R'!$B$8:$U$601,19,FALSE)</f>
        <v>0</v>
      </c>
      <c r="N20" s="54">
        <f>IF(J20,$M20/$J20,0)</f>
        <v>0</v>
      </c>
      <c r="O20" s="57">
        <f>IF(ISERROR(VLOOKUP(A20,'365'!A$1:A$900,1,FALSE)),"x",VLOOKUP(A20,'365'!A$1:A$900,"x",FALSE))</f>
      </c>
      <c r="P20" s="57">
        <f>IF(ISERROR(VLOOKUP(A20,'1728'!A$1:A$900,1,FALSE)),"x",VLOOKUP(A20,'1728'!A$1:A$900,"x",FALSE))</f>
      </c>
      <c r="Q20" s="58">
        <f>IF(ISERROR(VLOOKUP(A20,'SP7'!A$1:A$897,1,FALSE)),"x",VLOOKUP(A20,'SP7'!A$1:A$897,"x",FALSE))</f>
      </c>
      <c r="R20" t="s" s="59">
        <v>38</v>
      </c>
      <c r="S20" t="s" s="59">
        <v>38</v>
      </c>
      <c r="T20" t="s" s="59">
        <v>38</v>
      </c>
      <c r="U20" t="s" s="59">
        <v>38</v>
      </c>
      <c r="V20" s="60"/>
      <c r="W20" s="57">
        <f>IF(ISERROR(VLOOKUP(A20,'185'!A$1:A$900,1,FALSE)),"x",VLOOKUP(A20,'185'!A$1:A$900,"x",FALSE))</f>
      </c>
      <c r="X20" s="57">
        <f>IF(ISERROR(VLOOKUP(A20,'1295-1'!A$1:A$900,1,FALSE)),"x",VLOOKUP(A20,'1295-1'!A$1:A$900,"x",FALSE))</f>
      </c>
      <c r="Y20" s="48"/>
      <c r="Z20" s="33"/>
      <c r="AA20" s="33"/>
      <c r="AB20" s="33"/>
      <c r="AC20" s="33"/>
      <c r="AD20" s="33"/>
      <c r="AE20" s="33"/>
      <c r="AF20" s="33"/>
      <c r="AG20" s="33"/>
      <c r="AH20" s="33"/>
      <c r="AI20" s="33"/>
      <c r="AJ20" s="34"/>
    </row>
    <row r="21" ht="17.25" customHeight="1">
      <c r="A21" s="49">
        <v>13931</v>
      </c>
      <c r="B21" t="s" s="50">
        <f>VLOOKUP(A21,'Membership-Insurance Progress R'!B$8:C$719,2,FALSE)</f>
        <v>270</v>
      </c>
      <c r="C21" t="s" s="51">
        <f>VLOOKUP(A21,'Membership-Insurance Progress R'!B$8:D$601,3,FALSE)</f>
        <v>271</v>
      </c>
      <c r="D21" s="52">
        <f>VLOOKUP(A21,'Membership-Insurance Progress R'!B$8:U$601,4,FALSE)</f>
        <v>145</v>
      </c>
      <c r="E21" s="53">
        <f>VLOOKUP(A21,'Membership-Insurance Progress R'!B$8:U$601,5,FALSE)</f>
        <v>10</v>
      </c>
      <c r="F21" s="53">
        <f>VLOOKUP($A21,'Membership-Insurance Progress R'!$B$8:$U$601,9,FALSE)</f>
        <v>0</v>
      </c>
      <c r="G21" s="53">
        <f>VLOOKUP($A21,'Membership-Insurance Progress R'!$B$8:$U$601,10,FALSE)</f>
        <v>1</v>
      </c>
      <c r="H21" s="53">
        <f>VLOOKUP($A21,'Membership-Insurance Progress R'!$B$8:$U$601,11,FALSE)</f>
        <v>-1</v>
      </c>
      <c r="I21" s="54">
        <f>IF(E21,$H21/$E21,0)</f>
        <v>-0.1</v>
      </c>
      <c r="J21" s="55">
        <f>VLOOKUP(A21,'Membership-Insurance Progress R'!B$8:U$601,13,FALSE)</f>
        <v>4</v>
      </c>
      <c r="K21" s="55">
        <f>VLOOKUP($A21,'Membership-Insurance Progress R'!$B$8:$U$601,17,FALSE)</f>
        <v>0</v>
      </c>
      <c r="L21" s="55">
        <f>VLOOKUP($A21,'Membership-Insurance Progress R'!$B$8:$U$601,18,FALSE)</f>
        <v>1</v>
      </c>
      <c r="M21" s="55">
        <f>VLOOKUP($A21,'Membership-Insurance Progress R'!$B$8:$U$601,19,FALSE)</f>
        <v>-1</v>
      </c>
      <c r="N21" s="54">
        <f>IF(J21,$M21/$J21,0)</f>
        <v>-0.25</v>
      </c>
      <c r="O21" t="s" s="56">
        <f>IF(ISERROR(VLOOKUP(A21,'365'!A$1:A$900,1,FALSE)),"x",VLOOKUP(A21,'365'!A$1:A$900,"x",FALSE))</f>
        <v>36</v>
      </c>
      <c r="P21" s="57">
        <f>IF(ISERROR(VLOOKUP(A21,'1728'!A$1:A$900,1,FALSE)),"x",VLOOKUP(A21,'1728'!A$1:A$900,"x",FALSE))</f>
      </c>
      <c r="Q21" s="58">
        <f>IF(ISERROR(VLOOKUP(A21,'SP7'!A$1:A$897,1,FALSE)),"x",VLOOKUP(A21,'SP7'!A$1:A$897,"x",FALSE))</f>
      </c>
      <c r="R21" t="s" s="59">
        <v>39</v>
      </c>
      <c r="S21" t="s" s="59">
        <v>38</v>
      </c>
      <c r="T21" t="s" s="59">
        <v>38</v>
      </c>
      <c r="U21" t="s" s="59">
        <v>38</v>
      </c>
      <c r="V21" s="60"/>
      <c r="W21" t="s" s="56">
        <f>IF(ISERROR(VLOOKUP(A21,'185'!A$1:A$900,1,FALSE)),"x",VLOOKUP(A21,'185'!A$1:A$900,"x",FALSE))</f>
        <v>36</v>
      </c>
      <c r="X21" s="57">
        <f>IF(ISERROR(VLOOKUP(A21,'1295-1'!A$1:A$900,1,FALSE)),"x",VLOOKUP(A21,'1295-1'!A$1:A$900,"x",FALSE))</f>
      </c>
      <c r="Y21" s="48"/>
      <c r="Z21" s="33"/>
      <c r="AA21" s="33"/>
      <c r="AB21" s="33"/>
      <c r="AC21" s="33"/>
      <c r="AD21" s="33"/>
      <c r="AE21" s="33"/>
      <c r="AF21" s="33"/>
      <c r="AG21" s="33"/>
      <c r="AH21" s="33"/>
      <c r="AI21" s="33"/>
      <c r="AJ21" s="34"/>
    </row>
    <row r="22" ht="17.25" customHeight="1">
      <c r="A22" s="49">
        <v>15006</v>
      </c>
      <c r="B22" t="s" s="50">
        <f>VLOOKUP(A22,'Membership-Insurance Progress R'!B$8:C$719,2,FALSE)</f>
        <v>270</v>
      </c>
      <c r="C22" t="s" s="51">
        <f>VLOOKUP(A22,'Membership-Insurance Progress R'!B$8:D$601,3,FALSE)</f>
        <v>271</v>
      </c>
      <c r="D22" s="52">
        <f>VLOOKUP(A22,'Membership-Insurance Progress R'!B$8:U$601,4,FALSE)</f>
        <v>118</v>
      </c>
      <c r="E22" s="53">
        <f>VLOOKUP(A22,'Membership-Insurance Progress R'!B$8:U$601,5,FALSE)</f>
        <v>8</v>
      </c>
      <c r="F22" s="53">
        <f>VLOOKUP($A22,'Membership-Insurance Progress R'!$B$8:$U$601,9,FALSE)</f>
        <v>3</v>
      </c>
      <c r="G22" s="53">
        <f>VLOOKUP($A22,'Membership-Insurance Progress R'!$B$8:$U$601,10,FALSE)</f>
        <v>1</v>
      </c>
      <c r="H22" s="53">
        <f>VLOOKUP($A22,'Membership-Insurance Progress R'!$B$8:$U$601,11,FALSE)</f>
        <v>2</v>
      </c>
      <c r="I22" s="54">
        <f>IF(E22,$H22/$E22,0)</f>
        <v>0.25</v>
      </c>
      <c r="J22" s="55">
        <f>VLOOKUP(A22,'Membership-Insurance Progress R'!B$8:U$601,13,FALSE)</f>
        <v>3</v>
      </c>
      <c r="K22" s="55">
        <f>VLOOKUP($A22,'Membership-Insurance Progress R'!$B$8:$U$601,17,FALSE)</f>
        <v>3</v>
      </c>
      <c r="L22" s="55">
        <f>VLOOKUP($A22,'Membership-Insurance Progress R'!$B$8:$U$601,18,FALSE)</f>
        <v>0</v>
      </c>
      <c r="M22" s="55">
        <f>VLOOKUP($A22,'Membership-Insurance Progress R'!$B$8:$U$601,19,FALSE)</f>
        <v>3</v>
      </c>
      <c r="N22" s="54">
        <f>IF(J22,$M22/$J22,0)</f>
        <v>1</v>
      </c>
      <c r="O22" t="s" s="56">
        <f>IF(ISERROR(VLOOKUP(A22,'365'!A$1:A$900,1,FALSE)),"x",VLOOKUP(A22,'365'!A$1:A$900,"x",FALSE))</f>
        <v>36</v>
      </c>
      <c r="P22" s="57">
        <f>IF(ISERROR(VLOOKUP(A22,'1728'!A$1:A$900,1,FALSE)),"x",VLOOKUP(A22,'1728'!A$1:A$900,"x",FALSE))</f>
      </c>
      <c r="Q22" s="58">
        <f>IF(ISERROR(VLOOKUP(A22,'SP7'!A$1:A$897,1,FALSE)),"x",VLOOKUP(A22,'SP7'!A$1:A$897,"x",FALSE))</f>
      </c>
      <c r="R22" t="s" s="59">
        <v>39</v>
      </c>
      <c r="S22" t="s" s="59">
        <v>38</v>
      </c>
      <c r="T22" t="s" s="59">
        <v>39</v>
      </c>
      <c r="U22" t="s" s="59">
        <v>37</v>
      </c>
      <c r="V22" s="60"/>
      <c r="W22" t="s" s="56">
        <f>IF(ISERROR(VLOOKUP(A22,'185'!A$1:A$900,1,FALSE)),"x",VLOOKUP(A22,'185'!A$1:A$900,"x",FALSE))</f>
        <v>36</v>
      </c>
      <c r="X22" t="s" s="56">
        <f>IF(ISERROR(VLOOKUP(A22,'1295-1'!A$1:A$900,1,FALSE)),"x",VLOOKUP(A22,'1295-1'!A$1:A$900,"x",FALSE))</f>
        <v>36</v>
      </c>
      <c r="Y22" s="48"/>
      <c r="Z22" s="33"/>
      <c r="AA22" s="33"/>
      <c r="AB22" s="33"/>
      <c r="AC22" s="33"/>
      <c r="AD22" s="33"/>
      <c r="AE22" s="33"/>
      <c r="AF22" s="33"/>
      <c r="AG22" s="33"/>
      <c r="AH22" s="33"/>
      <c r="AI22" s="33"/>
      <c r="AJ22" s="34"/>
    </row>
    <row r="23" ht="17.25" customHeight="1">
      <c r="A23" s="49">
        <v>1207</v>
      </c>
      <c r="B23" t="s" s="50">
        <f>VLOOKUP(A23,'Membership-Insurance Progress R'!B$8:C$719,2,FALSE)</f>
        <v>274</v>
      </c>
      <c r="C23" t="s" s="51">
        <f>VLOOKUP(A23,'Membership-Insurance Progress R'!B$8:D$601,3,FALSE)</f>
        <v>271</v>
      </c>
      <c r="D23" s="52">
        <f>VLOOKUP(A23,'Membership-Insurance Progress R'!B$8:U$601,4,FALSE)</f>
        <v>62</v>
      </c>
      <c r="E23" s="53">
        <f>VLOOKUP(A23,'Membership-Insurance Progress R'!B$8:U$601,5,FALSE)</f>
        <v>4</v>
      </c>
      <c r="F23" s="53">
        <f>VLOOKUP($A23,'Membership-Insurance Progress R'!$B$8:$U$601,9,FALSE)</f>
        <v>1</v>
      </c>
      <c r="G23" s="53">
        <f>VLOOKUP($A23,'Membership-Insurance Progress R'!$B$8:$U$601,10,FALSE)</f>
        <v>0</v>
      </c>
      <c r="H23" s="53">
        <f>VLOOKUP($A23,'Membership-Insurance Progress R'!$B$8:$U$601,11,FALSE)</f>
        <v>1</v>
      </c>
      <c r="I23" s="54">
        <f>IF(E23,$H23/$E23,0)</f>
        <v>0.25</v>
      </c>
      <c r="J23" s="55">
        <f>VLOOKUP(A23,'Membership-Insurance Progress R'!B$8:U$601,13,FALSE)</f>
        <v>3</v>
      </c>
      <c r="K23" s="55">
        <f>VLOOKUP($A23,'Membership-Insurance Progress R'!$B$8:$U$601,17,FALSE)</f>
        <v>2</v>
      </c>
      <c r="L23" s="55">
        <f>VLOOKUP($A23,'Membership-Insurance Progress R'!$B$8:$U$601,18,FALSE)</f>
        <v>1</v>
      </c>
      <c r="M23" s="55">
        <f>VLOOKUP($A23,'Membership-Insurance Progress R'!$B$8:$U$601,19,FALSE)</f>
        <v>1</v>
      </c>
      <c r="N23" s="54">
        <f>IF(J23,$M23/$J23,0)</f>
        <v>0.333333333333333</v>
      </c>
      <c r="O23" t="s" s="56">
        <f>IF(ISERROR(VLOOKUP(A23,'365'!A$1:A$900,1,FALSE)),"x",VLOOKUP(A23,'365'!A$1:A$900,"x",FALSE))</f>
        <v>36</v>
      </c>
      <c r="P23" s="57">
        <f>IF(ISERROR(VLOOKUP(A23,'1728'!A$1:A$900,1,FALSE)),"x",VLOOKUP(A23,'1728'!A$1:A$900,"x",FALSE))</f>
      </c>
      <c r="Q23" s="58">
        <f>IF(ISERROR(VLOOKUP(A23,'SP7'!A$1:A$897,1,FALSE)),"x",VLOOKUP(A23,'SP7'!A$1:A$897,"x",FALSE))</f>
      </c>
      <c r="R23" t="s" s="59">
        <v>39</v>
      </c>
      <c r="S23" t="s" s="59">
        <v>37</v>
      </c>
      <c r="T23" t="s" s="59">
        <v>37</v>
      </c>
      <c r="U23" t="s" s="59">
        <v>37</v>
      </c>
      <c r="V23" s="60"/>
      <c r="W23" t="s" s="56">
        <f>IF(ISERROR(VLOOKUP(A23,'185'!A$1:A$900,1,FALSE)),"x",VLOOKUP(A23,'185'!A$1:A$900,"x",FALSE))</f>
        <v>36</v>
      </c>
      <c r="X23" t="s" s="56">
        <f>IF(ISERROR(VLOOKUP(A23,'1295-1'!A$1:A$900,1,FALSE)),"x",VLOOKUP(A23,'1295-1'!A$1:A$900,"x",FALSE))</f>
        <v>36</v>
      </c>
      <c r="Y23" s="48"/>
      <c r="Z23" s="33"/>
      <c r="AA23" s="33"/>
      <c r="AB23" s="33"/>
      <c r="AC23" s="33"/>
      <c r="AD23" s="33"/>
      <c r="AE23" s="33"/>
      <c r="AF23" s="33"/>
      <c r="AG23" s="33"/>
      <c r="AH23" s="33"/>
      <c r="AI23" s="33"/>
      <c r="AJ23" s="34"/>
    </row>
    <row r="24" ht="17.25" customHeight="1">
      <c r="A24" s="49">
        <v>5755</v>
      </c>
      <c r="B24" t="s" s="50">
        <f>VLOOKUP(A24,'Membership-Insurance Progress R'!B$8:C$719,2,FALSE)</f>
        <v>274</v>
      </c>
      <c r="C24" t="s" s="51">
        <f>VLOOKUP(A24,'Membership-Insurance Progress R'!B$8:D$601,3,FALSE)</f>
        <v>275</v>
      </c>
      <c r="D24" s="52">
        <f>VLOOKUP(A24,'Membership-Insurance Progress R'!B$8:U$601,4,FALSE)</f>
        <v>138</v>
      </c>
      <c r="E24" s="53">
        <f>VLOOKUP(A24,'Membership-Insurance Progress R'!B$8:U$601,5,FALSE)</f>
        <v>9</v>
      </c>
      <c r="F24" s="53">
        <f>VLOOKUP($A24,'Membership-Insurance Progress R'!$B$8:$U$601,9,FALSE)</f>
        <v>1</v>
      </c>
      <c r="G24" s="53">
        <f>VLOOKUP($A24,'Membership-Insurance Progress R'!$B$8:$U$601,10,FALSE)</f>
        <v>2</v>
      </c>
      <c r="H24" s="53">
        <f>VLOOKUP($A24,'Membership-Insurance Progress R'!$B$8:$U$601,11,FALSE)</f>
        <v>-1</v>
      </c>
      <c r="I24" s="54">
        <f>IF(E24,$H24/$E24,0)</f>
        <v>-0.111111111111111</v>
      </c>
      <c r="J24" s="55">
        <f>VLOOKUP(A24,'Membership-Insurance Progress R'!B$8:U$601,13,FALSE)</f>
        <v>3</v>
      </c>
      <c r="K24" s="55">
        <f>VLOOKUP($A24,'Membership-Insurance Progress R'!$B$8:$U$601,17,FALSE)</f>
        <v>0</v>
      </c>
      <c r="L24" s="55">
        <f>VLOOKUP($A24,'Membership-Insurance Progress R'!$B$8:$U$601,18,FALSE)</f>
        <v>0</v>
      </c>
      <c r="M24" s="55">
        <f>VLOOKUP($A24,'Membership-Insurance Progress R'!$B$8:$U$601,19,FALSE)</f>
        <v>0</v>
      </c>
      <c r="N24" s="54">
        <f>IF(J24,$M24/$J24,0)</f>
        <v>0</v>
      </c>
      <c r="O24" t="s" s="56">
        <f>IF(ISERROR(VLOOKUP(A24,'365'!A$1:A$900,1,FALSE)),"x",VLOOKUP(A24,'365'!A$1:A$900,"x",FALSE))</f>
        <v>36</v>
      </c>
      <c r="P24" s="57">
        <f>IF(ISERROR(VLOOKUP(A24,'1728'!A$1:A$900,1,FALSE)),"x",VLOOKUP(A24,'1728'!A$1:A$900,"x",FALSE))</f>
      </c>
      <c r="Q24" s="58">
        <f>IF(ISERROR(VLOOKUP(A24,'SP7'!A$1:A$897,1,FALSE)),"x",VLOOKUP(A24,'SP7'!A$1:A$897,"x",FALSE))</f>
      </c>
      <c r="R24" t="s" s="59">
        <v>39</v>
      </c>
      <c r="S24" t="s" s="59">
        <v>39</v>
      </c>
      <c r="T24" t="s" s="59">
        <v>39</v>
      </c>
      <c r="U24" t="s" s="59">
        <v>39</v>
      </c>
      <c r="V24" s="63"/>
      <c r="W24" t="s" s="56">
        <f>IF(ISERROR(VLOOKUP(A24,'185'!A$1:A$900,1,FALSE)),"x",VLOOKUP(A24,'185'!A$1:A$900,"x",FALSE))</f>
        <v>36</v>
      </c>
      <c r="X24" t="s" s="56">
        <f>IF(ISERROR(VLOOKUP(A24,'1295-1'!A$1:A$900,1,FALSE)),"x",VLOOKUP(A24,'1295-1'!A$1:A$900,"x",FALSE))</f>
        <v>36</v>
      </c>
      <c r="Y24" s="48"/>
      <c r="Z24" s="33"/>
      <c r="AA24" s="33"/>
      <c r="AB24" s="33"/>
      <c r="AC24" s="33"/>
      <c r="AD24" s="33"/>
      <c r="AE24" s="33"/>
      <c r="AF24" s="33"/>
      <c r="AG24" s="33"/>
      <c r="AH24" s="33"/>
      <c r="AI24" s="33"/>
      <c r="AJ24" s="34"/>
    </row>
    <row r="25" ht="17.25" customHeight="1">
      <c r="A25" s="49">
        <v>6103</v>
      </c>
      <c r="B25" t="s" s="50">
        <f>VLOOKUP(A25,'Membership-Insurance Progress R'!B$8:C$719,2,FALSE)</f>
        <v>274</v>
      </c>
      <c r="C25" t="s" s="51">
        <f>VLOOKUP(A25,'Membership-Insurance Progress R'!B$8:D$601,3,FALSE)</f>
        <v>276</v>
      </c>
      <c r="D25" s="52">
        <f>VLOOKUP(A25,'Membership-Insurance Progress R'!B$8:U$601,4,FALSE)</f>
        <v>161</v>
      </c>
      <c r="E25" s="53">
        <f>VLOOKUP(A25,'Membership-Insurance Progress R'!B$8:U$601,5,FALSE)</f>
        <v>11</v>
      </c>
      <c r="F25" s="53">
        <f>VLOOKUP($A25,'Membership-Insurance Progress R'!$B$8:$U$601,9,FALSE)</f>
        <v>1</v>
      </c>
      <c r="G25" s="53">
        <f>VLOOKUP($A25,'Membership-Insurance Progress R'!$B$8:$U$601,10,FALSE)</f>
        <v>0</v>
      </c>
      <c r="H25" s="53">
        <f>VLOOKUP($A25,'Membership-Insurance Progress R'!$B$8:$U$601,11,FALSE)</f>
        <v>1</v>
      </c>
      <c r="I25" s="54">
        <f>IF(E25,$H25/$E25,0)</f>
        <v>0.0909090909090909</v>
      </c>
      <c r="J25" s="55">
        <f>VLOOKUP(A25,'Membership-Insurance Progress R'!B$8:U$601,13,FALSE)</f>
        <v>4</v>
      </c>
      <c r="K25" s="55">
        <f>VLOOKUP($A25,'Membership-Insurance Progress R'!$B$8:$U$601,17,FALSE)</f>
        <v>2</v>
      </c>
      <c r="L25" s="55">
        <f>VLOOKUP($A25,'Membership-Insurance Progress R'!$B$8:$U$601,18,FALSE)</f>
        <v>0</v>
      </c>
      <c r="M25" s="55">
        <f>VLOOKUP($A25,'Membership-Insurance Progress R'!$B$8:$U$601,19,FALSE)</f>
        <v>2</v>
      </c>
      <c r="N25" s="54">
        <f>IF(J25,$M25/$J25,0)</f>
        <v>0.5</v>
      </c>
      <c r="O25" t="s" s="56">
        <f>IF(ISERROR(VLOOKUP(A25,'365'!A$1:A$900,1,FALSE)),"x",VLOOKUP(A25,'365'!A$1:A$900,"x",FALSE))</f>
        <v>36</v>
      </c>
      <c r="P25" s="57">
        <f>IF(ISERROR(VLOOKUP(A25,'1728'!A$1:A$900,1,FALSE)),"x",VLOOKUP(A25,'1728'!A$1:A$900,"x",FALSE))</f>
      </c>
      <c r="Q25" s="58">
        <f>IF(ISERROR(VLOOKUP(A25,'SP7'!A$1:A$897,1,FALSE)),"x",VLOOKUP(A25,'SP7'!A$1:A$897,"x",FALSE))</f>
      </c>
      <c r="R25" t="s" s="59">
        <v>39</v>
      </c>
      <c r="S25" t="s" s="59">
        <v>38</v>
      </c>
      <c r="T25" t="s" s="59">
        <v>38</v>
      </c>
      <c r="U25" t="s" s="59">
        <v>38</v>
      </c>
      <c r="V25" s="60"/>
      <c r="W25" t="s" s="56">
        <f>IF(ISERROR(VLOOKUP(A25,'185'!A$1:A$900,1,FALSE)),"x",VLOOKUP(A25,'185'!A$1:A$900,"x",FALSE))</f>
        <v>36</v>
      </c>
      <c r="X25" s="57">
        <f>IF(ISERROR(VLOOKUP(A25,'1295-1'!A$1:A$900,1,FALSE)),"x",VLOOKUP(A25,'1295-1'!A$1:A$900,"x",FALSE))</f>
      </c>
      <c r="Y25" s="48"/>
      <c r="Z25" s="33"/>
      <c r="AA25" s="33"/>
      <c r="AB25" s="33"/>
      <c r="AC25" s="33"/>
      <c r="AD25" s="33"/>
      <c r="AE25" s="33"/>
      <c r="AF25" s="33"/>
      <c r="AG25" s="33"/>
      <c r="AH25" s="33"/>
      <c r="AI25" s="33"/>
      <c r="AJ25" s="34"/>
    </row>
    <row r="26" ht="17.25" customHeight="1">
      <c r="A26" s="62">
        <v>8805</v>
      </c>
      <c r="B26" t="s" s="50">
        <f>VLOOKUP(A26,'Membership-Insurance Progress R'!B$8:C$719,2,FALSE)</f>
        <v>274</v>
      </c>
      <c r="C26" t="s" s="51">
        <f>VLOOKUP(A26,'Membership-Insurance Progress R'!B$8:D$601,3,FALSE)</f>
        <v>277</v>
      </c>
      <c r="D26" s="52">
        <f>VLOOKUP(A26,'Membership-Insurance Progress R'!B$8:U$601,4,FALSE)</f>
        <v>33</v>
      </c>
      <c r="E26" s="53">
        <f>VLOOKUP(A26,'Membership-Insurance Progress R'!B$8:U$601,5,FALSE)</f>
        <v>4</v>
      </c>
      <c r="F26" s="53">
        <f>VLOOKUP($A26,'Membership-Insurance Progress R'!$B$8:$U$601,9,FALSE)</f>
        <v>0</v>
      </c>
      <c r="G26" s="53">
        <f>VLOOKUP($A26,'Membership-Insurance Progress R'!$B$8:$U$601,10,FALSE)</f>
        <v>0</v>
      </c>
      <c r="H26" s="53">
        <f>VLOOKUP($A26,'Membership-Insurance Progress R'!$B$8:$U$601,11,FALSE)</f>
        <v>0</v>
      </c>
      <c r="I26" s="54">
        <f>IF(E26,$H26/$E26,0)</f>
        <v>0</v>
      </c>
      <c r="J26" s="55">
        <f>VLOOKUP(A26,'Membership-Insurance Progress R'!B$8:U$601,13,FALSE)</f>
        <v>3</v>
      </c>
      <c r="K26" s="55">
        <f>VLOOKUP($A26,'Membership-Insurance Progress R'!$B$8:$U$601,17,FALSE)</f>
        <v>0</v>
      </c>
      <c r="L26" s="55">
        <f>VLOOKUP($A26,'Membership-Insurance Progress R'!$B$8:$U$601,18,FALSE)</f>
        <v>0</v>
      </c>
      <c r="M26" s="55">
        <f>VLOOKUP($A26,'Membership-Insurance Progress R'!$B$8:$U$601,19,FALSE)</f>
        <v>0</v>
      </c>
      <c r="N26" s="54">
        <f>IF(J26,$M26/$J26,0)</f>
        <v>0</v>
      </c>
      <c r="O26" s="57">
        <f>IF(ISERROR(VLOOKUP(A26,'365'!A$1:A$900,1,FALSE)),"x",VLOOKUP(A26,'365'!A$1:A$900,"x",FALSE))</f>
      </c>
      <c r="P26" s="57">
        <f>IF(ISERROR(VLOOKUP(A26,'1728'!A$1:A$900,1,FALSE)),"x",VLOOKUP(A26,'1728'!A$1:A$900,"x",FALSE))</f>
      </c>
      <c r="Q26" s="58">
        <f>IF(ISERROR(VLOOKUP(A26,'SP7'!A$1:A$897,1,FALSE)),"x",VLOOKUP(A26,'SP7'!A$1:A$897,"x",FALSE))</f>
      </c>
      <c r="R26" t="s" s="59">
        <v>38</v>
      </c>
      <c r="S26" t="s" s="59">
        <v>38</v>
      </c>
      <c r="T26" t="s" s="59">
        <v>38</v>
      </c>
      <c r="U26" t="s" s="59">
        <v>38</v>
      </c>
      <c r="V26" s="61"/>
      <c r="W26" s="57">
        <f>IF(ISERROR(VLOOKUP(A26,'185'!A$1:A$900,1,FALSE)),"x",VLOOKUP(A26,'185'!A$1:A$900,"x",FALSE))</f>
      </c>
      <c r="X26" s="57">
        <f>IF(ISERROR(VLOOKUP(A26,'1295-1'!A$1:A$900,1,FALSE)),"x",VLOOKUP(A26,'1295-1'!A$1:A$900,"x",FALSE))</f>
      </c>
      <c r="Y26" s="48"/>
      <c r="Z26" s="33"/>
      <c r="AA26" s="33"/>
      <c r="AB26" s="33"/>
      <c r="AC26" s="33"/>
      <c r="AD26" s="33"/>
      <c r="AE26" s="33"/>
      <c r="AF26" s="33"/>
      <c r="AG26" s="33"/>
      <c r="AH26" s="33"/>
      <c r="AI26" s="33"/>
      <c r="AJ26" s="34"/>
    </row>
    <row r="27" ht="17.25" customHeight="1">
      <c r="A27" s="49">
        <v>8978</v>
      </c>
      <c r="B27" t="s" s="50">
        <f>VLOOKUP(A27,'Membership-Insurance Progress R'!B$8:C$719,2,FALSE)</f>
        <v>274</v>
      </c>
      <c r="C27" t="s" s="51">
        <f>VLOOKUP(A27,'Membership-Insurance Progress R'!B$8:D$601,3,FALSE)</f>
        <v>278</v>
      </c>
      <c r="D27" s="52">
        <f>VLOOKUP(A27,'Membership-Insurance Progress R'!B$8:U$601,4,FALSE)</f>
        <v>160</v>
      </c>
      <c r="E27" s="53">
        <f>VLOOKUP(A27,'Membership-Insurance Progress R'!B$8:U$601,5,FALSE)</f>
        <v>10</v>
      </c>
      <c r="F27" s="53">
        <f>VLOOKUP($A27,'Membership-Insurance Progress R'!$B$8:$U$601,9,FALSE)</f>
        <v>3</v>
      </c>
      <c r="G27" s="53">
        <f>VLOOKUP($A27,'Membership-Insurance Progress R'!$B$8:$U$601,10,FALSE)</f>
        <v>0</v>
      </c>
      <c r="H27" s="53">
        <f>VLOOKUP($A27,'Membership-Insurance Progress R'!$B$8:$U$601,11,FALSE)</f>
        <v>3</v>
      </c>
      <c r="I27" s="54">
        <f>IF(E27,$H27/$E27,0)</f>
        <v>0.3</v>
      </c>
      <c r="J27" s="55">
        <f>VLOOKUP(A27,'Membership-Insurance Progress R'!B$8:U$601,13,FALSE)</f>
        <v>4</v>
      </c>
      <c r="K27" s="55">
        <f>VLOOKUP($A27,'Membership-Insurance Progress R'!$B$8:$U$601,17,FALSE)</f>
        <v>1</v>
      </c>
      <c r="L27" s="55">
        <f>VLOOKUP($A27,'Membership-Insurance Progress R'!$B$8:$U$601,18,FALSE)</f>
        <v>1</v>
      </c>
      <c r="M27" s="55">
        <f>VLOOKUP($A27,'Membership-Insurance Progress R'!$B$8:$U$601,19,FALSE)</f>
        <v>0</v>
      </c>
      <c r="N27" s="54">
        <f>IF(J27,$M27/$J27,0)</f>
        <v>0</v>
      </c>
      <c r="O27" t="s" s="56">
        <f>IF(ISERROR(VLOOKUP(A27,'365'!A$1:A$900,1,FALSE)),"x",VLOOKUP(A27,'365'!A$1:A$900,"x",FALSE))</f>
        <v>36</v>
      </c>
      <c r="P27" s="57">
        <f>IF(ISERROR(VLOOKUP(A27,'1728'!A$1:A$900,1,FALSE)),"x",VLOOKUP(A27,'1728'!A$1:A$900,"x",FALSE))</f>
      </c>
      <c r="Q27" s="58">
        <f>IF(ISERROR(VLOOKUP(A27,'SP7'!A$1:A$897,1,FALSE)),"x",VLOOKUP(A27,'SP7'!A$1:A$897,"x",FALSE))</f>
      </c>
      <c r="R27" t="s" s="59">
        <v>39</v>
      </c>
      <c r="S27" t="s" s="59">
        <v>39</v>
      </c>
      <c r="T27" t="s" s="59">
        <v>37</v>
      </c>
      <c r="U27" t="s" s="59">
        <v>39</v>
      </c>
      <c r="V27" s="61"/>
      <c r="W27" t="s" s="56">
        <f>IF(ISERROR(VLOOKUP(A27,'185'!A$1:A$900,1,FALSE)),"x",VLOOKUP(A27,'185'!A$1:A$900,"x",FALSE))</f>
        <v>36</v>
      </c>
      <c r="X27" t="s" s="56">
        <f>IF(ISERROR(VLOOKUP(A27,'1295-1'!A$1:A$900,1,FALSE)),"x",VLOOKUP(A27,'1295-1'!A$1:A$900,"x",FALSE))</f>
        <v>36</v>
      </c>
      <c r="Y27" s="48"/>
      <c r="Z27" s="33"/>
      <c r="AA27" s="33"/>
      <c r="AB27" s="33"/>
      <c r="AC27" s="33"/>
      <c r="AD27" s="33"/>
      <c r="AE27" s="33"/>
      <c r="AF27" s="33"/>
      <c r="AG27" s="33"/>
      <c r="AH27" s="33"/>
      <c r="AI27" s="33"/>
      <c r="AJ27" s="34"/>
    </row>
    <row r="28" ht="17.25" customHeight="1">
      <c r="A28" s="49">
        <v>2012</v>
      </c>
      <c r="B28" t="s" s="50">
        <f>VLOOKUP(A28,'Membership-Insurance Progress R'!B$8:C$719,2,FALSE)</f>
        <v>262</v>
      </c>
      <c r="C28" t="s" s="51">
        <f>VLOOKUP(A28,'Membership-Insurance Progress R'!B$8:D$601,3,FALSE)</f>
        <v>279</v>
      </c>
      <c r="D28" s="52">
        <f>VLOOKUP(A28,'Membership-Insurance Progress R'!B$8:U$601,4,FALSE)</f>
        <v>163</v>
      </c>
      <c r="E28" s="53">
        <f>VLOOKUP(A28,'Membership-Insurance Progress R'!B$8:U$601,5,FALSE)</f>
        <v>11</v>
      </c>
      <c r="F28" s="53">
        <f>VLOOKUP($A28,'Membership-Insurance Progress R'!$B$8:$U$601,9,FALSE)</f>
        <v>1</v>
      </c>
      <c r="G28" s="53">
        <f>VLOOKUP($A28,'Membership-Insurance Progress R'!$B$8:$U$601,10,FALSE)</f>
        <v>0</v>
      </c>
      <c r="H28" s="53">
        <f>VLOOKUP($A28,'Membership-Insurance Progress R'!$B$8:$U$601,11,FALSE)</f>
        <v>1</v>
      </c>
      <c r="I28" s="54">
        <f>IF(E28,$H28/$E28,0)</f>
        <v>0.0909090909090909</v>
      </c>
      <c r="J28" s="55">
        <f>VLOOKUP(A28,'Membership-Insurance Progress R'!B$8:U$601,13,FALSE)</f>
        <v>4</v>
      </c>
      <c r="K28" s="55">
        <f>VLOOKUP($A28,'Membership-Insurance Progress R'!$B$8:$U$601,17,FALSE)</f>
        <v>0</v>
      </c>
      <c r="L28" s="55">
        <f>VLOOKUP($A28,'Membership-Insurance Progress R'!$B$8:$U$601,18,FALSE)</f>
        <v>0</v>
      </c>
      <c r="M28" s="55">
        <f>VLOOKUP($A28,'Membership-Insurance Progress R'!$B$8:$U$601,19,FALSE)</f>
        <v>0</v>
      </c>
      <c r="N28" s="54">
        <f>IF(J28,$M28/$J28,0)</f>
        <v>0</v>
      </c>
      <c r="O28" t="s" s="56">
        <f>IF(ISERROR(VLOOKUP(A28,'365'!A$1:A$900,1,FALSE)),"x",VLOOKUP(A28,'365'!A$1:A$900,"x",FALSE))</f>
        <v>36</v>
      </c>
      <c r="P28" s="57">
        <f>IF(ISERROR(VLOOKUP(A28,'1728'!A$1:A$900,1,FALSE)),"x",VLOOKUP(A28,'1728'!A$1:A$900,"x",FALSE))</f>
      </c>
      <c r="Q28" s="58">
        <f>IF(ISERROR(VLOOKUP(A28,'SP7'!A$1:A$897,1,FALSE)),"x",VLOOKUP(A28,'SP7'!A$1:A$897,"x",FALSE))</f>
      </c>
      <c r="R28" t="s" s="59">
        <v>39</v>
      </c>
      <c r="S28" t="s" s="59">
        <v>37</v>
      </c>
      <c r="T28" t="s" s="59">
        <v>39</v>
      </c>
      <c r="U28" t="s" s="59">
        <v>39</v>
      </c>
      <c r="V28" s="60"/>
      <c r="W28" t="s" s="56">
        <f>IF(ISERROR(VLOOKUP(A28,'185'!A$1:A$900,1,FALSE)),"x",VLOOKUP(A28,'185'!A$1:A$900,"x",FALSE))</f>
        <v>36</v>
      </c>
      <c r="X28" t="s" s="56">
        <f>IF(ISERROR(VLOOKUP(A28,'1295-1'!A$1:A$900,1,FALSE)),"x",VLOOKUP(A28,'1295-1'!A$1:A$900,"x",FALSE))</f>
        <v>36</v>
      </c>
      <c r="Y28" s="48"/>
      <c r="Z28" s="33"/>
      <c r="AA28" s="33"/>
      <c r="AB28" s="33"/>
      <c r="AC28" s="33"/>
      <c r="AD28" s="33"/>
      <c r="AE28" s="33"/>
      <c r="AF28" s="33"/>
      <c r="AG28" s="33"/>
      <c r="AH28" s="33"/>
      <c r="AI28" s="33"/>
      <c r="AJ28" s="34"/>
    </row>
    <row r="29" ht="17.25" customHeight="1">
      <c r="A29" s="49">
        <v>2855</v>
      </c>
      <c r="B29" t="s" s="50">
        <f>VLOOKUP(A29,'Membership-Insurance Progress R'!B$8:C$719,2,FALSE)</f>
        <v>262</v>
      </c>
      <c r="C29" t="s" s="51">
        <f>VLOOKUP(A29,'Membership-Insurance Progress R'!B$8:D$601,3,FALSE)</f>
        <v>280</v>
      </c>
      <c r="D29" s="52">
        <f>VLOOKUP(A29,'Membership-Insurance Progress R'!B$8:U$601,4,FALSE)</f>
        <v>160</v>
      </c>
      <c r="E29" s="53">
        <f>VLOOKUP(A29,'Membership-Insurance Progress R'!B$8:U$601,5,FALSE)</f>
        <v>10</v>
      </c>
      <c r="F29" s="53">
        <f>VLOOKUP($A29,'Membership-Insurance Progress R'!$B$8:$U$601,9,FALSE)</f>
        <v>0</v>
      </c>
      <c r="G29" s="53">
        <f>VLOOKUP($A29,'Membership-Insurance Progress R'!$B$8:$U$601,10,FALSE)</f>
        <v>0</v>
      </c>
      <c r="H29" s="53">
        <f>VLOOKUP($A29,'Membership-Insurance Progress R'!$B$8:$U$601,11,FALSE)</f>
        <v>0</v>
      </c>
      <c r="I29" s="54">
        <f>IF(E29,$H29/$E29,0)</f>
        <v>0</v>
      </c>
      <c r="J29" s="55">
        <f>VLOOKUP(A29,'Membership-Insurance Progress R'!B$8:U$601,13,FALSE)</f>
        <v>4</v>
      </c>
      <c r="K29" s="55">
        <f>VLOOKUP($A29,'Membership-Insurance Progress R'!$B$8:$U$601,17,FALSE)</f>
        <v>0</v>
      </c>
      <c r="L29" s="55">
        <f>VLOOKUP($A29,'Membership-Insurance Progress R'!$B$8:$U$601,18,FALSE)</f>
        <v>0</v>
      </c>
      <c r="M29" s="55">
        <f>VLOOKUP($A29,'Membership-Insurance Progress R'!$B$8:$U$601,19,FALSE)</f>
        <v>0</v>
      </c>
      <c r="N29" s="54">
        <f>IF(J29,$M29/$J29,0)</f>
        <v>0</v>
      </c>
      <c r="O29" t="s" s="56">
        <f>IF(ISERROR(VLOOKUP(A29,'365'!A$1:A$900,1,FALSE)),"x",VLOOKUP(A29,'365'!A$1:A$900,"x",FALSE))</f>
        <v>36</v>
      </c>
      <c r="P29" s="57">
        <f>IF(ISERROR(VLOOKUP(A29,'1728'!A$1:A$900,1,FALSE)),"x",VLOOKUP(A29,'1728'!A$1:A$900,"x",FALSE))</f>
      </c>
      <c r="Q29" s="58">
        <f>IF(ISERROR(VLOOKUP(A29,'SP7'!A$1:A$897,1,FALSE)),"x",VLOOKUP(A29,'SP7'!A$1:A$897,"x",FALSE))</f>
      </c>
      <c r="R29" t="s" s="59">
        <v>39</v>
      </c>
      <c r="S29" t="s" s="59">
        <v>38</v>
      </c>
      <c r="T29" t="s" s="59">
        <v>38</v>
      </c>
      <c r="U29" t="s" s="59">
        <v>38</v>
      </c>
      <c r="V29" s="60"/>
      <c r="W29" t="s" s="56">
        <f>IF(ISERROR(VLOOKUP(A29,'185'!A$1:A$900,1,FALSE)),"x",VLOOKUP(A29,'185'!A$1:A$900,"x",FALSE))</f>
        <v>36</v>
      </c>
      <c r="X29" s="57">
        <f>IF(ISERROR(VLOOKUP(A29,'1295-1'!A$1:A$900,1,FALSE)),"x",VLOOKUP(A29,'1295-1'!A$1:A$900,"x",FALSE))</f>
      </c>
      <c r="Y29" s="48"/>
      <c r="Z29" s="33"/>
      <c r="AA29" s="33"/>
      <c r="AB29" s="33"/>
      <c r="AC29" s="33"/>
      <c r="AD29" s="33"/>
      <c r="AE29" s="33"/>
      <c r="AF29" s="33"/>
      <c r="AG29" s="33"/>
      <c r="AH29" s="33"/>
      <c r="AI29" s="33"/>
      <c r="AJ29" s="34"/>
    </row>
    <row r="30" ht="17.25" customHeight="1">
      <c r="A30" s="49">
        <v>3012</v>
      </c>
      <c r="B30" t="s" s="50">
        <f>VLOOKUP(A30,'Membership-Insurance Progress R'!B$8:C$719,2,FALSE)</f>
        <v>262</v>
      </c>
      <c r="C30" t="s" s="51">
        <f>VLOOKUP(A30,'Membership-Insurance Progress R'!B$8:D$601,3,FALSE)</f>
        <v>281</v>
      </c>
      <c r="D30" s="52">
        <f>VLOOKUP(A30,'Membership-Insurance Progress R'!B$8:U$601,4,FALSE)</f>
        <v>132</v>
      </c>
      <c r="E30" s="53">
        <f>VLOOKUP(A30,'Membership-Insurance Progress R'!B$8:U$601,5,FALSE)</f>
        <v>9</v>
      </c>
      <c r="F30" s="53">
        <f>VLOOKUP($A30,'Membership-Insurance Progress R'!$B$8:$U$601,9,FALSE)</f>
        <v>1</v>
      </c>
      <c r="G30" s="53">
        <f>VLOOKUP($A30,'Membership-Insurance Progress R'!$B$8:$U$601,10,FALSE)</f>
        <v>0</v>
      </c>
      <c r="H30" s="53">
        <f>VLOOKUP($A30,'Membership-Insurance Progress R'!$B$8:$U$601,11,FALSE)</f>
        <v>1</v>
      </c>
      <c r="I30" s="54">
        <f>IF(E30,$H30/$E30,0)</f>
        <v>0.111111111111111</v>
      </c>
      <c r="J30" s="55">
        <f>VLOOKUP(A30,'Membership-Insurance Progress R'!B$8:U$601,13,FALSE)</f>
        <v>3</v>
      </c>
      <c r="K30" s="55">
        <f>VLOOKUP($A30,'Membership-Insurance Progress R'!$B$8:$U$601,17,FALSE)</f>
        <v>0</v>
      </c>
      <c r="L30" s="55">
        <f>VLOOKUP($A30,'Membership-Insurance Progress R'!$B$8:$U$601,18,FALSE)</f>
        <v>0</v>
      </c>
      <c r="M30" s="55">
        <f>VLOOKUP($A30,'Membership-Insurance Progress R'!$B$8:$U$601,19,FALSE)</f>
        <v>0</v>
      </c>
      <c r="N30" s="54">
        <f>IF(J30,$M30/$J30,0)</f>
        <v>0</v>
      </c>
      <c r="O30" t="s" s="56">
        <f>IF(ISERROR(VLOOKUP(A30,'365'!A$1:A$900,1,FALSE)),"x",VLOOKUP(A30,'365'!A$1:A$900,"x",FALSE))</f>
        <v>36</v>
      </c>
      <c r="P30" s="57">
        <f>IF(ISERROR(VLOOKUP(A30,'1728'!A$1:A$900,1,FALSE)),"x",VLOOKUP(A30,'1728'!A$1:A$900,"x",FALSE))</f>
      </c>
      <c r="Q30" s="58">
        <f>IF(ISERROR(VLOOKUP(A30,'SP7'!A$1:A$897,1,FALSE)),"x",VLOOKUP(A30,'SP7'!A$1:A$897,"x",FALSE))</f>
      </c>
      <c r="R30" t="s" s="59">
        <v>39</v>
      </c>
      <c r="S30" t="s" s="59">
        <v>38</v>
      </c>
      <c r="T30" t="s" s="59">
        <v>38</v>
      </c>
      <c r="U30" t="s" s="59">
        <v>38</v>
      </c>
      <c r="V30" s="61"/>
      <c r="W30" t="s" s="56">
        <f>IF(ISERROR(VLOOKUP(A30,'185'!A$1:A$900,1,FALSE)),"x",VLOOKUP(A30,'185'!A$1:A$900,"x",FALSE))</f>
        <v>36</v>
      </c>
      <c r="X30" t="s" s="56">
        <f>IF(ISERROR(VLOOKUP(A30,'1295-1'!A$1:A$900,1,FALSE)),"x",VLOOKUP(A30,'1295-1'!A$1:A$900,"x",FALSE))</f>
        <v>36</v>
      </c>
      <c r="Y30" s="48"/>
      <c r="Z30" s="33"/>
      <c r="AA30" s="33"/>
      <c r="AB30" s="33"/>
      <c r="AC30" s="33"/>
      <c r="AD30" s="33"/>
      <c r="AE30" s="33"/>
      <c r="AF30" s="33"/>
      <c r="AG30" s="33"/>
      <c r="AH30" s="33"/>
      <c r="AI30" s="33"/>
      <c r="AJ30" s="34"/>
    </row>
    <row r="31" ht="17.25" customHeight="1">
      <c r="A31" s="62">
        <v>3475</v>
      </c>
      <c r="B31" t="s" s="50">
        <f>VLOOKUP(A31,'Membership-Insurance Progress R'!B$8:C$719,2,FALSE)</f>
        <v>262</v>
      </c>
      <c r="C31" t="s" s="51">
        <f>VLOOKUP(A31,'Membership-Insurance Progress R'!B$8:D$601,3,FALSE)</f>
        <v>282</v>
      </c>
      <c r="D31" s="52">
        <f>VLOOKUP(A31,'Membership-Insurance Progress R'!B$8:U$601,4,FALSE)</f>
        <v>13</v>
      </c>
      <c r="E31" s="53">
        <f>VLOOKUP(A31,'Membership-Insurance Progress R'!B$8:U$601,5,FALSE)</f>
        <v>11</v>
      </c>
      <c r="F31" s="53">
        <f>VLOOKUP($A31,'Membership-Insurance Progress R'!$B$8:$U$601,9,FALSE)</f>
        <v>0</v>
      </c>
      <c r="G31" s="53">
        <f>VLOOKUP($A31,'Membership-Insurance Progress R'!$B$8:$U$601,10,FALSE)</f>
        <v>0</v>
      </c>
      <c r="H31" s="53">
        <f>VLOOKUP($A31,'Membership-Insurance Progress R'!$B$8:$U$601,11,FALSE)</f>
        <v>0</v>
      </c>
      <c r="I31" s="54">
        <f>IF(E31,$H31/$E31,0)</f>
        <v>0</v>
      </c>
      <c r="J31" s="55">
        <f>VLOOKUP(A31,'Membership-Insurance Progress R'!B$8:U$601,13,FALSE)</f>
        <v>3</v>
      </c>
      <c r="K31" s="55">
        <f>VLOOKUP($A31,'Membership-Insurance Progress R'!$B$8:$U$601,17,FALSE)</f>
        <v>0</v>
      </c>
      <c r="L31" s="55">
        <f>VLOOKUP($A31,'Membership-Insurance Progress R'!$B$8:$U$601,18,FALSE)</f>
        <v>0</v>
      </c>
      <c r="M31" s="55">
        <f>VLOOKUP($A31,'Membership-Insurance Progress R'!$B$8:$U$601,19,FALSE)</f>
        <v>0</v>
      </c>
      <c r="N31" s="54">
        <f>IF(J31,$M31/$J31,0)</f>
        <v>0</v>
      </c>
      <c r="O31" t="s" s="56">
        <f>IF(ISERROR(VLOOKUP(A31,'365'!A$1:A$900,1,FALSE)),"x",VLOOKUP(A31,'365'!A$1:A$900,"x",FALSE))</f>
        <v>36</v>
      </c>
      <c r="P31" s="57">
        <f>IF(ISERROR(VLOOKUP(A31,'1728'!A$1:A$900,1,FALSE)),"x",VLOOKUP(A31,'1728'!A$1:A$900,"x",FALSE))</f>
      </c>
      <c r="Q31" s="58">
        <f>IF(ISERROR(VLOOKUP(A31,'SP7'!A$1:A$897,1,FALSE)),"x",VLOOKUP(A31,'SP7'!A$1:A$897,"x",FALSE))</f>
      </c>
      <c r="R31" t="s" s="59">
        <v>38</v>
      </c>
      <c r="S31" t="s" s="59">
        <v>38</v>
      </c>
      <c r="T31" t="s" s="59">
        <v>38</v>
      </c>
      <c r="U31" t="s" s="59">
        <v>38</v>
      </c>
      <c r="V31" s="60"/>
      <c r="W31" t="s" s="56">
        <f>IF(ISERROR(VLOOKUP(A31,'185'!A$1:A$900,1,FALSE)),"x",VLOOKUP(A31,'185'!A$1:A$900,"x",FALSE))</f>
        <v>36</v>
      </c>
      <c r="X31" s="57">
        <f>IF(ISERROR(VLOOKUP(A31,'1295-1'!A$1:A$900,1,FALSE)),"x",VLOOKUP(A31,'1295-1'!A$1:A$900,"x",FALSE))</f>
      </c>
      <c r="Y31" s="48"/>
      <c r="Z31" s="33"/>
      <c r="AA31" s="33"/>
      <c r="AB31" s="33"/>
      <c r="AC31" s="33"/>
      <c r="AD31" s="33"/>
      <c r="AE31" s="33"/>
      <c r="AF31" s="33"/>
      <c r="AG31" s="33"/>
      <c r="AH31" s="33"/>
      <c r="AI31" s="33"/>
      <c r="AJ31" s="34"/>
    </row>
    <row r="32" ht="17.25" customHeight="1">
      <c r="A32" s="49">
        <v>4787</v>
      </c>
      <c r="B32" t="s" s="50">
        <f>VLOOKUP(A32,'Membership-Insurance Progress R'!B$8:C$719,2,FALSE)</f>
        <v>262</v>
      </c>
      <c r="C32" t="s" s="51">
        <f>VLOOKUP(A32,'Membership-Insurance Progress R'!B$8:D$601,3,FALSE)</f>
        <v>283</v>
      </c>
      <c r="D32" s="52">
        <f>VLOOKUP(A32,'Membership-Insurance Progress R'!B$8:U$601,4,FALSE)</f>
        <v>95</v>
      </c>
      <c r="E32" s="53">
        <f>VLOOKUP(A32,'Membership-Insurance Progress R'!B$8:U$601,5,FALSE)</f>
        <v>6</v>
      </c>
      <c r="F32" s="53">
        <f>VLOOKUP($A32,'Membership-Insurance Progress R'!$B$8:$U$601,9,FALSE)</f>
        <v>0</v>
      </c>
      <c r="G32" s="53">
        <f>VLOOKUP($A32,'Membership-Insurance Progress R'!$B$8:$U$601,10,FALSE)</f>
        <v>0</v>
      </c>
      <c r="H32" s="53">
        <f>VLOOKUP($A32,'Membership-Insurance Progress R'!$B$8:$U$601,11,FALSE)</f>
        <v>0</v>
      </c>
      <c r="I32" s="54">
        <f>IF(E32,$H32/$E32,0)</f>
        <v>0</v>
      </c>
      <c r="J32" s="55">
        <f>VLOOKUP(A32,'Membership-Insurance Progress R'!B$8:U$601,13,FALSE)</f>
        <v>3</v>
      </c>
      <c r="K32" s="55">
        <f>VLOOKUP($A32,'Membership-Insurance Progress R'!$B$8:$U$601,17,FALSE)</f>
        <v>0</v>
      </c>
      <c r="L32" s="55">
        <f>VLOOKUP($A32,'Membership-Insurance Progress R'!$B$8:$U$601,18,FALSE)</f>
        <v>1</v>
      </c>
      <c r="M32" s="55">
        <f>VLOOKUP($A32,'Membership-Insurance Progress R'!$B$8:$U$601,19,FALSE)</f>
        <v>-1</v>
      </c>
      <c r="N32" s="54">
        <f>IF(J32,$M32/$J32,0)</f>
        <v>-0.333333333333333</v>
      </c>
      <c r="O32" t="s" s="56">
        <f>IF(ISERROR(VLOOKUP(A32,'365'!A$1:A$900,1,FALSE)),"x",VLOOKUP(A32,'365'!A$1:A$900,"x",FALSE))</f>
        <v>36</v>
      </c>
      <c r="P32" s="57">
        <f>IF(ISERROR(VLOOKUP(A32,'1728'!A$1:A$900,1,FALSE)),"x",VLOOKUP(A32,'1728'!A$1:A$900,"x",FALSE))</f>
      </c>
      <c r="Q32" s="58">
        <f>IF(ISERROR(VLOOKUP(A32,'SP7'!A$1:A$897,1,FALSE)),"x",VLOOKUP(A32,'SP7'!A$1:A$897,"x",FALSE))</f>
      </c>
      <c r="R32" t="s" s="59">
        <v>39</v>
      </c>
      <c r="S32" t="s" s="59">
        <v>38</v>
      </c>
      <c r="T32" t="s" s="59">
        <v>38</v>
      </c>
      <c r="U32" t="s" s="59">
        <v>39</v>
      </c>
      <c r="V32" s="60"/>
      <c r="W32" t="s" s="56">
        <f>IF(ISERROR(VLOOKUP(A32,'185'!A$1:A$900,1,FALSE)),"x",VLOOKUP(A32,'185'!A$1:A$900,"x",FALSE))</f>
        <v>36</v>
      </c>
      <c r="X32" t="s" s="56">
        <f>IF(ISERROR(VLOOKUP(A32,'1295-1'!A$1:A$900,1,FALSE)),"x",VLOOKUP(A32,'1295-1'!A$1:A$900,"x",FALSE))</f>
        <v>36</v>
      </c>
      <c r="Y32" s="48"/>
      <c r="Z32" s="33"/>
      <c r="AA32" s="33"/>
      <c r="AB32" s="33"/>
      <c r="AC32" s="33"/>
      <c r="AD32" s="33"/>
      <c r="AE32" s="33"/>
      <c r="AF32" s="33"/>
      <c r="AG32" s="33"/>
      <c r="AH32" s="33"/>
      <c r="AI32" s="33"/>
      <c r="AJ32" s="34"/>
    </row>
    <row r="33" ht="17.25" customHeight="1">
      <c r="A33" s="49">
        <v>9110</v>
      </c>
      <c r="B33" t="s" s="50">
        <f>VLOOKUP(A33,'Membership-Insurance Progress R'!B$8:C$719,2,FALSE)</f>
        <v>262</v>
      </c>
      <c r="C33" t="s" s="51">
        <f>VLOOKUP(A33,'Membership-Insurance Progress R'!B$8:D$601,3,FALSE)</f>
        <v>279</v>
      </c>
      <c r="D33" s="52">
        <f>VLOOKUP(A33,'Membership-Insurance Progress R'!B$8:U$601,4,FALSE)</f>
        <v>48</v>
      </c>
      <c r="E33" s="53">
        <f>VLOOKUP(A33,'Membership-Insurance Progress R'!B$8:U$601,5,FALSE)</f>
        <v>4</v>
      </c>
      <c r="F33" s="53">
        <f>VLOOKUP($A33,'Membership-Insurance Progress R'!$B$8:$U$601,9,FALSE)</f>
        <v>0</v>
      </c>
      <c r="G33" s="53">
        <f>VLOOKUP($A33,'Membership-Insurance Progress R'!$B$8:$U$601,10,FALSE)</f>
        <v>0</v>
      </c>
      <c r="H33" s="53">
        <f>VLOOKUP($A33,'Membership-Insurance Progress R'!$B$8:$U$601,11,FALSE)</f>
        <v>0</v>
      </c>
      <c r="I33" s="54">
        <f>IF(E33,$H33/$E33,0)</f>
        <v>0</v>
      </c>
      <c r="J33" s="55">
        <f>VLOOKUP(A33,'Membership-Insurance Progress R'!B$8:U$601,13,FALSE)</f>
        <v>3</v>
      </c>
      <c r="K33" s="55">
        <f>VLOOKUP($A33,'Membership-Insurance Progress R'!$B$8:$U$601,17,FALSE)</f>
        <v>0</v>
      </c>
      <c r="L33" s="55">
        <f>VLOOKUP($A33,'Membership-Insurance Progress R'!$B$8:$U$601,18,FALSE)</f>
        <v>0</v>
      </c>
      <c r="M33" s="55">
        <f>VLOOKUP($A33,'Membership-Insurance Progress R'!$B$8:$U$601,19,FALSE)</f>
        <v>0</v>
      </c>
      <c r="N33" s="54">
        <f>IF(J33,$M33/$J33,0)</f>
        <v>0</v>
      </c>
      <c r="O33" s="57">
        <f>IF(ISERROR(VLOOKUP(A33,'365'!A$1:A$900,1,FALSE)),"x",VLOOKUP(A33,'365'!A$1:A$900,"x",FALSE))</f>
      </c>
      <c r="P33" s="57">
        <f>IF(ISERROR(VLOOKUP(A33,'1728'!A$1:A$900,1,FALSE)),"x",VLOOKUP(A33,'1728'!A$1:A$900,"x",FALSE))</f>
      </c>
      <c r="Q33" s="58">
        <f>IF(ISERROR(VLOOKUP(A33,'SP7'!A$1:A$897,1,FALSE)),"x",VLOOKUP(A33,'SP7'!A$1:A$897,"x",FALSE))</f>
      </c>
      <c r="R33" t="s" s="59">
        <v>37</v>
      </c>
      <c r="S33" t="s" s="59">
        <v>38</v>
      </c>
      <c r="T33" t="s" s="59">
        <v>38</v>
      </c>
      <c r="U33" t="s" s="59">
        <v>38</v>
      </c>
      <c r="V33" s="61"/>
      <c r="W33" t="s" s="56">
        <f>IF(ISERROR(VLOOKUP(A33,'185'!A$1:A$900,1,FALSE)),"x",VLOOKUP(A33,'185'!A$1:A$900,"x",FALSE))</f>
        <v>36</v>
      </c>
      <c r="X33" s="57">
        <f>IF(ISERROR(VLOOKUP(A33,'1295-1'!A$1:A$900,1,FALSE)),"x",VLOOKUP(A33,'1295-1'!A$1:A$900,"x",FALSE))</f>
      </c>
      <c r="Y33" s="48"/>
      <c r="Z33" s="33"/>
      <c r="AA33" s="33"/>
      <c r="AB33" s="33"/>
      <c r="AC33" s="33"/>
      <c r="AD33" s="33"/>
      <c r="AE33" s="33"/>
      <c r="AF33" s="33"/>
      <c r="AG33" s="33"/>
      <c r="AH33" s="33"/>
      <c r="AI33" s="33"/>
      <c r="AJ33" s="34"/>
    </row>
    <row r="34" ht="17.25" customHeight="1">
      <c r="A34" s="49">
        <v>3015</v>
      </c>
      <c r="B34" t="s" s="50">
        <f>VLOOKUP(A34,'Membership-Insurance Progress R'!B$8:C$719,2,FALSE)</f>
        <v>284</v>
      </c>
      <c r="C34" t="s" s="51">
        <f>VLOOKUP(A34,'Membership-Insurance Progress R'!B$8:D$601,3,FALSE)</f>
        <v>278</v>
      </c>
      <c r="D34" s="52">
        <f>VLOOKUP(A34,'Membership-Insurance Progress R'!B$8:U$601,4,FALSE)</f>
        <v>156</v>
      </c>
      <c r="E34" s="53">
        <f>VLOOKUP(A34,'Membership-Insurance Progress R'!B$8:U$601,5,FALSE)</f>
        <v>9</v>
      </c>
      <c r="F34" s="53">
        <f>VLOOKUP($A34,'Membership-Insurance Progress R'!$B$8:$U$601,9,FALSE)</f>
        <v>1</v>
      </c>
      <c r="G34" s="53">
        <f>VLOOKUP($A34,'Membership-Insurance Progress R'!$B$8:$U$601,10,FALSE)</f>
        <v>0</v>
      </c>
      <c r="H34" s="53">
        <f>VLOOKUP($A34,'Membership-Insurance Progress R'!$B$8:$U$601,11,FALSE)</f>
        <v>1</v>
      </c>
      <c r="I34" s="54">
        <f>IF(E34,$H34/$E34,0)</f>
        <v>0.111111111111111</v>
      </c>
      <c r="J34" s="55">
        <f>VLOOKUP(A34,'Membership-Insurance Progress R'!B$8:U$601,13,FALSE)</f>
        <v>3</v>
      </c>
      <c r="K34" s="55">
        <f>VLOOKUP($A34,'Membership-Insurance Progress R'!$B$8:$U$601,17,FALSE)</f>
        <v>0</v>
      </c>
      <c r="L34" s="55">
        <f>VLOOKUP($A34,'Membership-Insurance Progress R'!$B$8:$U$601,18,FALSE)</f>
        <v>0</v>
      </c>
      <c r="M34" s="55">
        <f>VLOOKUP($A34,'Membership-Insurance Progress R'!$B$8:$U$601,19,FALSE)</f>
        <v>0</v>
      </c>
      <c r="N34" s="54">
        <f>IF(J34,$M34/$J34,0)</f>
        <v>0</v>
      </c>
      <c r="O34" t="s" s="56">
        <f>IF(ISERROR(VLOOKUP(A34,'365'!A$1:A$900,1,FALSE)),"x",VLOOKUP(A34,'365'!A$1:A$900,"x",FALSE))</f>
        <v>36</v>
      </c>
      <c r="P34" s="57">
        <f>IF(ISERROR(VLOOKUP(A34,'1728'!A$1:A$900,1,FALSE)),"x",VLOOKUP(A34,'1728'!A$1:A$900,"x",FALSE))</f>
      </c>
      <c r="Q34" s="58">
        <f>IF(ISERROR(VLOOKUP(A34,'SP7'!A$1:A$897,1,FALSE)),"x",VLOOKUP(A34,'SP7'!A$1:A$897,"x",FALSE))</f>
      </c>
      <c r="R34" t="s" s="59">
        <v>39</v>
      </c>
      <c r="S34" t="s" s="59">
        <v>39</v>
      </c>
      <c r="T34" t="s" s="59">
        <v>39</v>
      </c>
      <c r="U34" t="s" s="59">
        <v>39</v>
      </c>
      <c r="V34" s="61"/>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49">
        <v>8058</v>
      </c>
      <c r="B35" t="s" s="50">
        <f>VLOOKUP(A35,'Membership-Insurance Progress R'!B$8:C$719,2,FALSE)</f>
        <v>284</v>
      </c>
      <c r="C35" t="s" s="51">
        <f>VLOOKUP(A35,'Membership-Insurance Progress R'!B$8:D$601,3,FALSE)</f>
        <v>285</v>
      </c>
      <c r="D35" s="52">
        <f>VLOOKUP(A35,'Membership-Insurance Progress R'!B$8:U$601,4,FALSE)</f>
        <v>158</v>
      </c>
      <c r="E35" s="53">
        <f>VLOOKUP(A35,'Membership-Insurance Progress R'!B$8:U$601,5,FALSE)</f>
        <v>10</v>
      </c>
      <c r="F35" s="53">
        <f>VLOOKUP($A35,'Membership-Insurance Progress R'!$B$8:$U$601,9,FALSE)</f>
        <v>2</v>
      </c>
      <c r="G35" s="53">
        <f>VLOOKUP($A35,'Membership-Insurance Progress R'!$B$8:$U$601,10,FALSE)</f>
        <v>0</v>
      </c>
      <c r="H35" s="53">
        <f>VLOOKUP($A35,'Membership-Insurance Progress R'!$B$8:$U$601,11,FALSE)</f>
        <v>2</v>
      </c>
      <c r="I35" s="54">
        <f>IF(E35,$H35/$E35,0)</f>
        <v>0.2</v>
      </c>
      <c r="J35" s="55">
        <f>VLOOKUP(A35,'Membership-Insurance Progress R'!B$8:U$601,13,FALSE)</f>
        <v>3</v>
      </c>
      <c r="K35" s="55">
        <f>VLOOKUP($A35,'Membership-Insurance Progress R'!$B$8:$U$601,17,FALSE)</f>
        <v>0</v>
      </c>
      <c r="L35" s="55">
        <f>VLOOKUP($A35,'Membership-Insurance Progress R'!$B$8:$U$601,18,FALSE)</f>
        <v>1</v>
      </c>
      <c r="M35" s="55">
        <f>VLOOKUP($A35,'Membership-Insurance Progress R'!$B$8:$U$601,19,FALSE)</f>
        <v>-1</v>
      </c>
      <c r="N35" s="54">
        <f>IF(J35,$M35/$J35,0)</f>
        <v>-0.333333333333333</v>
      </c>
      <c r="O35" t="s" s="56">
        <f>IF(ISERROR(VLOOKUP(A35,'365'!A$1:A$900,1,FALSE)),"x",VLOOKUP(A35,'365'!A$1:A$900,"x",FALSE))</f>
        <v>36</v>
      </c>
      <c r="P35" s="57">
        <f>IF(ISERROR(VLOOKUP(A35,'1728'!A$1:A$900,1,FALSE)),"x",VLOOKUP(A35,'1728'!A$1:A$900,"x",FALSE))</f>
      </c>
      <c r="Q35" s="58">
        <f>IF(ISERROR(VLOOKUP(A35,'SP7'!A$1:A$897,1,FALSE)),"x",VLOOKUP(A35,'SP7'!A$1:A$897,"x",FALSE))</f>
      </c>
      <c r="R35" t="s" s="59">
        <v>39</v>
      </c>
      <c r="S35" t="s" s="59">
        <v>39</v>
      </c>
      <c r="T35" t="s" s="59">
        <v>39</v>
      </c>
      <c r="U35" t="s" s="59">
        <v>38</v>
      </c>
      <c r="V35" s="60"/>
      <c r="W35" t="s" s="56">
        <f>IF(ISERROR(VLOOKUP(A35,'185'!A$1:A$900,1,FALSE)),"x",VLOOKUP(A35,'185'!A$1:A$900,"x",FALSE))</f>
        <v>36</v>
      </c>
      <c r="X35" t="s" s="56">
        <f>IF(ISERROR(VLOOKUP(A35,'1295-1'!A$1:A$900,1,FALSE)),"x",VLOOKUP(A35,'1295-1'!A$1:A$900,"x",FALSE))</f>
        <v>36</v>
      </c>
      <c r="Y35" s="48"/>
      <c r="Z35" s="33"/>
      <c r="AA35" s="33"/>
      <c r="AB35" s="33"/>
      <c r="AC35" s="33"/>
      <c r="AD35" s="33"/>
      <c r="AE35" s="33"/>
      <c r="AF35" s="33"/>
      <c r="AG35" s="33"/>
      <c r="AH35" s="33"/>
      <c r="AI35" s="33"/>
      <c r="AJ35" s="34"/>
    </row>
    <row r="36" ht="17.25" customHeight="1">
      <c r="A36" s="49">
        <v>8322</v>
      </c>
      <c r="B36" t="s" s="50">
        <f>VLOOKUP(A36,'Membership-Insurance Progress R'!B$8:C$719,2,FALSE)</f>
        <v>284</v>
      </c>
      <c r="C36" t="s" s="51">
        <f>VLOOKUP(A36,'Membership-Insurance Progress R'!B$8:D$601,3,FALSE)</f>
        <v>286</v>
      </c>
      <c r="D36" s="52">
        <f>VLOOKUP(A36,'Membership-Insurance Progress R'!B$8:U$601,4,FALSE)</f>
        <v>102</v>
      </c>
      <c r="E36" s="53">
        <f>VLOOKUP(A36,'Membership-Insurance Progress R'!B$8:U$601,5,FALSE)</f>
        <v>7</v>
      </c>
      <c r="F36" s="53">
        <f>VLOOKUP($A36,'Membership-Insurance Progress R'!$B$8:$U$601,9,FALSE)</f>
        <v>4</v>
      </c>
      <c r="G36" s="53">
        <f>VLOOKUP($A36,'Membership-Insurance Progress R'!$B$8:$U$601,10,FALSE)</f>
        <v>0</v>
      </c>
      <c r="H36" s="53">
        <f>VLOOKUP($A36,'Membership-Insurance Progress R'!$B$8:$U$601,11,FALSE)</f>
        <v>4</v>
      </c>
      <c r="I36" s="54">
        <f>IF(E36,$H36/$E36,0)</f>
        <v>0.571428571428571</v>
      </c>
      <c r="J36" s="55">
        <f>VLOOKUP(A36,'Membership-Insurance Progress R'!B$8:U$601,13,FALSE)</f>
        <v>3</v>
      </c>
      <c r="K36" s="55">
        <f>VLOOKUP($A36,'Membership-Insurance Progress R'!$B$8:$U$601,17,FALSE)</f>
        <v>1</v>
      </c>
      <c r="L36" s="55">
        <f>VLOOKUP($A36,'Membership-Insurance Progress R'!$B$8:$U$601,18,FALSE)</f>
        <v>0</v>
      </c>
      <c r="M36" s="55">
        <f>VLOOKUP($A36,'Membership-Insurance Progress R'!$B$8:$U$601,19,FALSE)</f>
        <v>1</v>
      </c>
      <c r="N36" s="54">
        <f>IF(J36,$M36/$J36,0)</f>
        <v>0.333333333333333</v>
      </c>
      <c r="O36" s="57">
        <f>IF(ISERROR(VLOOKUP(A36,'365'!A$1:A$900,1,FALSE)),"x",VLOOKUP(A36,'365'!A$1:A$900,"x",FALSE))</f>
      </c>
      <c r="P36" s="57">
        <f>IF(ISERROR(VLOOKUP(A36,'1728'!A$1:A$900,1,FALSE)),"x",VLOOKUP(A36,'1728'!A$1:A$900,"x",FALSE))</f>
      </c>
      <c r="Q36" s="58">
        <f>IF(ISERROR(VLOOKUP(A36,'SP7'!A$1:A$897,1,FALSE)),"x",VLOOKUP(A36,'SP7'!A$1:A$897,"x",FALSE))</f>
      </c>
      <c r="R36" t="s" s="59">
        <v>39</v>
      </c>
      <c r="S36" t="s" s="59">
        <v>38</v>
      </c>
      <c r="T36" t="s" s="59">
        <v>38</v>
      </c>
      <c r="U36" t="s" s="59">
        <v>38</v>
      </c>
      <c r="V36" s="60"/>
      <c r="W36" t="s" s="56">
        <f>IF(ISERROR(VLOOKUP(A36,'185'!A$1:A$900,1,FALSE)),"x",VLOOKUP(A36,'185'!A$1:A$900,"x",FALSE))</f>
        <v>36</v>
      </c>
      <c r="X36" s="57">
        <f>IF(ISERROR(VLOOKUP(A36,'1295-1'!A$1:A$900,1,FALSE)),"x",VLOOKUP(A36,'1295-1'!A$1:A$900,"x",FALSE))</f>
      </c>
      <c r="Y36" s="48"/>
      <c r="Z36" s="33"/>
      <c r="AA36" s="33"/>
      <c r="AB36" s="33"/>
      <c r="AC36" s="33"/>
      <c r="AD36" s="33"/>
      <c r="AE36" s="33"/>
      <c r="AF36" s="33"/>
      <c r="AG36" s="33"/>
      <c r="AH36" s="33"/>
      <c r="AI36" s="33"/>
      <c r="AJ36" s="34"/>
    </row>
    <row r="37" ht="17.25" customHeight="1">
      <c r="A37" s="62">
        <v>8323</v>
      </c>
      <c r="B37" t="s" s="50">
        <f>VLOOKUP(A37,'Membership-Insurance Progress R'!B$8:C$719,2,FALSE)</f>
        <v>284</v>
      </c>
      <c r="C37" t="s" s="51">
        <f>VLOOKUP(A37,'Membership-Insurance Progress R'!B$8:D$601,3,FALSE)</f>
        <v>287</v>
      </c>
      <c r="D37" s="52">
        <f>VLOOKUP(A37,'Membership-Insurance Progress R'!B$8:U$601,4,FALSE)</f>
        <v>49</v>
      </c>
      <c r="E37" s="53">
        <f>VLOOKUP(A37,'Membership-Insurance Progress R'!B$8:U$601,5,FALSE)</f>
        <v>4</v>
      </c>
      <c r="F37" s="53">
        <f>VLOOKUP($A37,'Membership-Insurance Progress R'!$B$8:$U$601,9,FALSE)</f>
        <v>0</v>
      </c>
      <c r="G37" s="53">
        <f>VLOOKUP($A37,'Membership-Insurance Progress R'!$B$8:$U$601,10,FALSE)</f>
        <v>0</v>
      </c>
      <c r="H37" s="53">
        <f>VLOOKUP($A37,'Membership-Insurance Progress R'!$B$8:$U$601,11,FALSE)</f>
        <v>0</v>
      </c>
      <c r="I37" s="54">
        <f>IF(E37,$H37/$E37,0)</f>
        <v>0</v>
      </c>
      <c r="J37" s="55">
        <f>VLOOKUP(A37,'Membership-Insurance Progress R'!B$8:U$601,13,FALSE)</f>
        <v>3</v>
      </c>
      <c r="K37" s="55">
        <f>VLOOKUP($A37,'Membership-Insurance Progress R'!$B$8:$U$601,17,FALSE)</f>
        <v>0</v>
      </c>
      <c r="L37" s="55">
        <f>VLOOKUP($A37,'Membership-Insurance Progress R'!$B$8:$U$601,18,FALSE)</f>
        <v>1</v>
      </c>
      <c r="M37" s="55">
        <f>VLOOKUP($A37,'Membership-Insurance Progress R'!$B$8:$U$601,19,FALSE)</f>
        <v>-1</v>
      </c>
      <c r="N37" s="54">
        <f>IF(J37,$M37/$J37,0)</f>
        <v>-0.333333333333333</v>
      </c>
      <c r="O37" s="57">
        <f>IF(ISERROR(VLOOKUP(A37,'365'!A$1:A$900,1,FALSE)),"x",VLOOKUP(A37,'365'!A$1:A$900,"x",FALSE))</f>
      </c>
      <c r="P37" s="57">
        <f>IF(ISERROR(VLOOKUP(A37,'1728'!A$1:A$900,1,FALSE)),"x",VLOOKUP(A37,'1728'!A$1:A$900,"x",FALSE))</f>
      </c>
      <c r="Q37" s="58">
        <f>IF(ISERROR(VLOOKUP(A37,'SP7'!A$1:A$897,1,FALSE)),"x",VLOOKUP(A37,'SP7'!A$1:A$897,"x",FALSE))</f>
      </c>
      <c r="R37" t="s" s="59">
        <v>38</v>
      </c>
      <c r="S37" t="s" s="59">
        <v>38</v>
      </c>
      <c r="T37" t="s" s="59">
        <v>38</v>
      </c>
      <c r="U37" t="s" s="59">
        <v>38</v>
      </c>
      <c r="V37" s="60"/>
      <c r="W37" s="57">
        <f>IF(ISERROR(VLOOKUP(A37,'185'!A$1:A$900,1,FALSE)),"x",VLOOKUP(A37,'185'!A$1:A$900,"x",FALSE))</f>
      </c>
      <c r="X37" s="57">
        <f>IF(ISERROR(VLOOKUP(A37,'1295-1'!A$1:A$900,1,FALSE)),"x",VLOOKUP(A37,'1295-1'!A$1:A$900,"x",FALSE))</f>
      </c>
      <c r="Y37" s="48"/>
      <c r="Z37" s="33"/>
      <c r="AA37" s="33"/>
      <c r="AB37" s="33"/>
      <c r="AC37" s="33"/>
      <c r="AD37" s="33"/>
      <c r="AE37" s="33"/>
      <c r="AF37" s="33"/>
      <c r="AG37" s="33"/>
      <c r="AH37" s="33"/>
      <c r="AI37" s="33"/>
      <c r="AJ37" s="34"/>
    </row>
    <row r="38" ht="17.25" customHeight="1">
      <c r="A38" s="62">
        <v>11576</v>
      </c>
      <c r="B38" t="s" s="50">
        <f>VLOOKUP(A38,'Membership-Insurance Progress R'!B$8:C$719,2,FALSE)</f>
        <v>284</v>
      </c>
      <c r="C38" t="s" s="51">
        <f>VLOOKUP(A38,'Membership-Insurance Progress R'!B$8:D$601,3,FALSE)</f>
        <v>288</v>
      </c>
      <c r="D38" s="52">
        <f>VLOOKUP(A38,'Membership-Insurance Progress R'!B$8:U$601,4,FALSE)</f>
        <v>32</v>
      </c>
      <c r="E38" s="53">
        <f>VLOOKUP(A38,'Membership-Insurance Progress R'!B$8:U$601,5,FALSE)</f>
        <v>4</v>
      </c>
      <c r="F38" s="53">
        <f>VLOOKUP($A38,'Membership-Insurance Progress R'!$B$8:$U$601,9,FALSE)</f>
        <v>0</v>
      </c>
      <c r="G38" s="53">
        <f>VLOOKUP($A38,'Membership-Insurance Progress R'!$B$8:$U$601,10,FALSE)</f>
        <v>0</v>
      </c>
      <c r="H38" s="53">
        <f>VLOOKUP($A38,'Membership-Insurance Progress R'!$B$8:$U$601,11,FALSE)</f>
        <v>0</v>
      </c>
      <c r="I38" s="54">
        <f>IF(E38,$H38/$E38,0)</f>
        <v>0</v>
      </c>
      <c r="J38" s="55">
        <f>VLOOKUP(A38,'Membership-Insurance Progress R'!B$8:U$601,13,FALSE)</f>
        <v>3</v>
      </c>
      <c r="K38" s="55">
        <f>VLOOKUP($A38,'Membership-Insurance Progress R'!$B$8:$U$601,17,FALSE)</f>
        <v>0</v>
      </c>
      <c r="L38" s="55">
        <f>VLOOKUP($A38,'Membership-Insurance Progress R'!$B$8:$U$601,18,FALSE)</f>
        <v>0</v>
      </c>
      <c r="M38" s="55">
        <f>VLOOKUP($A38,'Membership-Insurance Progress R'!$B$8:$U$601,19,FALSE)</f>
        <v>0</v>
      </c>
      <c r="N38" s="54">
        <f>IF(J38,$M38/$J38,0)</f>
        <v>0</v>
      </c>
      <c r="O38" s="57">
        <f>IF(ISERROR(VLOOKUP(A38,'365'!A$1:A$900,1,FALSE)),"x",VLOOKUP(A38,'365'!A$1:A$900,"x",FALSE))</f>
      </c>
      <c r="P38" s="57">
        <f>IF(ISERROR(VLOOKUP(A38,'1728'!A$1:A$900,1,FALSE)),"x",VLOOKUP(A38,'1728'!A$1:A$900,"x",FALSE))</f>
      </c>
      <c r="Q38" s="58">
        <f>IF(ISERROR(VLOOKUP(A38,'SP7'!A$1:A$897,1,FALSE)),"x",VLOOKUP(A38,'SP7'!A$1:A$897,"x",FALSE))</f>
      </c>
      <c r="R38" t="s" s="59">
        <v>38</v>
      </c>
      <c r="S38" t="s" s="59">
        <v>38</v>
      </c>
      <c r="T38" t="s" s="59">
        <v>38</v>
      </c>
      <c r="U38" t="s" s="59">
        <v>38</v>
      </c>
      <c r="V38" s="60"/>
      <c r="W38" s="57">
        <f>IF(ISERROR(VLOOKUP(A38,'185'!A$1:A$900,1,FALSE)),"x",VLOOKUP(A38,'185'!A$1:A$900,"x",FALSE))</f>
      </c>
      <c r="X38" s="57">
        <f>IF(ISERROR(VLOOKUP(A38,'1295-1'!A$1:A$900,1,FALSE)),"x",VLOOKUP(A38,'1295-1'!A$1:A$900,"x",FALSE))</f>
      </c>
      <c r="Y38" s="48"/>
      <c r="Z38" s="33"/>
      <c r="AA38" s="33"/>
      <c r="AB38" s="33"/>
      <c r="AC38" s="33"/>
      <c r="AD38" s="33"/>
      <c r="AE38" s="33"/>
      <c r="AF38" s="33"/>
      <c r="AG38" s="33"/>
      <c r="AH38" s="33"/>
      <c r="AI38" s="33"/>
      <c r="AJ38" s="34"/>
    </row>
    <row r="39" ht="15.6" customHeight="1">
      <c r="A39" t="s" s="66">
        <v>86</v>
      </c>
      <c r="B39" s="67"/>
      <c r="C39" s="68"/>
      <c r="D39" t="s" s="69">
        <v>87</v>
      </c>
      <c r="E39" t="s" s="69">
        <v>88</v>
      </c>
      <c r="F39" t="s" s="69">
        <v>89</v>
      </c>
      <c r="G39" t="s" s="69">
        <v>12</v>
      </c>
      <c r="H39" t="s" s="69">
        <v>13</v>
      </c>
      <c r="I39" t="s" s="69">
        <v>90</v>
      </c>
      <c r="J39" t="s" s="69">
        <v>88</v>
      </c>
      <c r="K39" t="s" s="69">
        <v>89</v>
      </c>
      <c r="L39" t="s" s="69">
        <v>12</v>
      </c>
      <c r="M39" t="s" s="69">
        <v>13</v>
      </c>
      <c r="N39" t="s" s="69">
        <v>91</v>
      </c>
      <c r="O39" t="s" s="70">
        <v>92</v>
      </c>
      <c r="P39" t="s" s="70">
        <v>93</v>
      </c>
      <c r="Q39" t="s" s="69">
        <v>94</v>
      </c>
      <c r="R39" t="s" s="69">
        <v>95</v>
      </c>
      <c r="S39" t="s" s="69">
        <v>96</v>
      </c>
      <c r="T39" t="s" s="69">
        <v>97</v>
      </c>
      <c r="U39" t="s" s="69">
        <v>98</v>
      </c>
      <c r="V39" s="71"/>
      <c r="W39" t="s" s="69">
        <v>99</v>
      </c>
      <c r="X39" t="s" s="69">
        <v>100</v>
      </c>
      <c r="Y39" s="72"/>
      <c r="Z39" s="33"/>
      <c r="AA39" s="33"/>
      <c r="AB39" s="33"/>
      <c r="AC39" s="33"/>
      <c r="AD39" s="33"/>
      <c r="AE39" s="33"/>
      <c r="AF39" s="33"/>
      <c r="AG39" s="33"/>
      <c r="AH39" s="33"/>
      <c r="AI39" s="33"/>
      <c r="AJ39" s="34"/>
    </row>
    <row r="40" ht="17.25" customHeight="1">
      <c r="A40" s="73">
        <f>COUNT(A4:A39)</f>
        <v>35</v>
      </c>
      <c r="B40" s="74"/>
      <c r="C40" s="75"/>
      <c r="D40" s="76">
        <f>SUM(D4:D39)</f>
        <v>3483</v>
      </c>
      <c r="E40" s="77">
        <f>SUM(E4:E39)</f>
        <v>291</v>
      </c>
      <c r="F40" s="78">
        <f>SUM(F4:F38)</f>
        <v>28</v>
      </c>
      <c r="G40" s="79">
        <f>SUM(G4:G38)</f>
        <v>7</v>
      </c>
      <c r="H40" s="78">
        <f>SUM(H4:H38)</f>
        <v>21</v>
      </c>
      <c r="I40" s="80">
        <f>H40/E40</f>
        <v>0.0721649484536082</v>
      </c>
      <c r="J40" s="81">
        <f>SUM(J4:J39)</f>
        <v>113</v>
      </c>
      <c r="K40" s="81">
        <f>SUM(K4:K38)</f>
        <v>16</v>
      </c>
      <c r="L40" s="82">
        <f>SUM(L4:L38)</f>
        <v>8</v>
      </c>
      <c r="M40" s="81">
        <f>K40-L40</f>
        <v>8</v>
      </c>
      <c r="N40" s="80">
        <f>M40/J40</f>
        <v>0.0707964601769912</v>
      </c>
      <c r="O40" s="83">
        <f>COUNTIF(O4:O38,"x")</f>
        <v>25</v>
      </c>
      <c r="P40" s="83">
        <f>COUNTIF(P4:P38,"x")</f>
        <v>0</v>
      </c>
      <c r="Q40" s="83">
        <f>COUNTIF(Q4:Q38,"x")</f>
        <v>0</v>
      </c>
      <c r="R40" s="83">
        <f>COUNTIF(R4:R38,"YES")</f>
        <v>23</v>
      </c>
      <c r="S40" s="83">
        <f>COUNTIF(S4:S38,"YES")</f>
        <v>12</v>
      </c>
      <c r="T40" s="83">
        <f>COUNTIF(T4:T38,"YES")</f>
        <v>9</v>
      </c>
      <c r="U40" s="83">
        <f>COUNTIF(U4:U38,"YES")</f>
        <v>12</v>
      </c>
      <c r="V40" s="84"/>
      <c r="W40" s="78">
        <f>COUNTIF(W4:W38,"x")</f>
        <v>29</v>
      </c>
      <c r="X40" s="78">
        <f>COUNTIF(X4:X38,"x")</f>
        <v>21</v>
      </c>
      <c r="Y40" s="48"/>
      <c r="Z40" s="33"/>
      <c r="AA40" s="33"/>
      <c r="AB40" s="33"/>
      <c r="AC40" s="33"/>
      <c r="AD40" s="33"/>
      <c r="AE40" s="33"/>
      <c r="AF40" s="33"/>
      <c r="AG40" s="33"/>
      <c r="AH40" s="33"/>
      <c r="AI40" s="33"/>
      <c r="AJ40" s="34"/>
    </row>
    <row r="41" ht="17.25" customHeight="1">
      <c r="A41" s="85"/>
      <c r="B41" s="86"/>
      <c r="C41" s="87"/>
      <c r="D41" s="88"/>
      <c r="E41" s="87"/>
      <c r="F41" s="89"/>
      <c r="G41" s="90"/>
      <c r="H41" s="89"/>
      <c r="I41" s="91"/>
      <c r="J41" s="91"/>
      <c r="K41" s="91"/>
      <c r="L41" s="91"/>
      <c r="M41" s="91"/>
      <c r="N41" s="92"/>
      <c r="O41" t="s" s="26">
        <v>24</v>
      </c>
      <c r="P41" s="27"/>
      <c r="Q41" s="28"/>
      <c r="R41" s="28"/>
      <c r="S41" s="28"/>
      <c r="T41" s="28"/>
      <c r="U41" s="93"/>
      <c r="V41" s="94"/>
      <c r="W41" s="95"/>
      <c r="X41" s="96"/>
      <c r="Y41" s="33"/>
      <c r="Z41" s="33"/>
      <c r="AA41" s="33"/>
      <c r="AB41" s="33"/>
      <c r="AC41" s="33"/>
      <c r="AD41" s="33"/>
      <c r="AE41" s="33"/>
      <c r="AF41" s="33"/>
      <c r="AG41" s="97"/>
      <c r="AH41" s="97"/>
      <c r="AI41" s="97"/>
      <c r="AJ41" s="98"/>
    </row>
    <row r="42" ht="17.25" customHeight="1">
      <c r="A42" s="99"/>
      <c r="B42" s="100"/>
      <c r="C42" s="33"/>
      <c r="D42" s="101"/>
      <c r="E42" s="33"/>
      <c r="F42" s="33"/>
      <c r="G42" s="33"/>
      <c r="H42" s="33"/>
      <c r="I42" s="33"/>
      <c r="J42" s="33"/>
      <c r="K42" s="33"/>
      <c r="L42" s="33"/>
      <c r="M42" s="33"/>
      <c r="N42" s="33"/>
      <c r="O42" s="102"/>
      <c r="P42" s="102"/>
      <c r="Q42" s="102"/>
      <c r="R42" s="102"/>
      <c r="S42" s="102"/>
      <c r="T42" s="102"/>
      <c r="U42" s="102"/>
      <c r="V42" s="33"/>
      <c r="W42" s="33"/>
      <c r="X42" s="33"/>
      <c r="Y42" s="33"/>
      <c r="Z42" s="33"/>
      <c r="AA42" s="33"/>
      <c r="AB42" s="33"/>
      <c r="AC42" s="33"/>
      <c r="AD42" s="33"/>
      <c r="AE42" s="33"/>
      <c r="AF42" s="33"/>
      <c r="AG42" s="97"/>
      <c r="AH42" s="97"/>
      <c r="AI42" s="97"/>
      <c r="AJ42" s="98"/>
    </row>
    <row r="43" ht="17.25" customHeight="1">
      <c r="A43" s="103"/>
      <c r="B43" t="s" s="104">
        <v>101</v>
      </c>
      <c r="C43" s="33"/>
      <c r="D43" s="101"/>
      <c r="E43" s="33"/>
      <c r="F43" s="33"/>
      <c r="G43" s="33"/>
      <c r="H43" s="33"/>
      <c r="I43" s="33"/>
      <c r="J43" s="33"/>
      <c r="K43" s="33"/>
      <c r="L43" s="33"/>
      <c r="M43" s="33"/>
      <c r="N43" s="105"/>
      <c r="O43" s="105"/>
      <c r="P43" s="33"/>
      <c r="Q43" s="105"/>
      <c r="R43" s="105"/>
      <c r="S43" s="105"/>
      <c r="T43" s="105"/>
      <c r="U43" s="105"/>
      <c r="V43" s="33"/>
      <c r="W43" s="33"/>
      <c r="X43" s="33"/>
      <c r="Y43" s="33"/>
      <c r="Z43" s="33"/>
      <c r="AA43" s="33"/>
      <c r="AB43" s="33"/>
      <c r="AC43" s="33"/>
      <c r="AD43" s="33"/>
      <c r="AE43" s="33"/>
      <c r="AF43" s="33"/>
      <c r="AG43" s="33"/>
      <c r="AH43" s="33"/>
      <c r="AI43" s="33"/>
      <c r="AJ43" s="34"/>
    </row>
    <row r="44" ht="17.25" customHeight="1">
      <c r="A44" s="106"/>
      <c r="B44" t="s" s="104">
        <v>102</v>
      </c>
      <c r="C44" s="33"/>
      <c r="D44" s="101"/>
      <c r="E44" s="33"/>
      <c r="F44" s="33"/>
      <c r="G44" s="33"/>
      <c r="H44" s="33"/>
      <c r="I44" s="33"/>
      <c r="J44" s="33"/>
      <c r="K44" s="33"/>
      <c r="L44" s="33"/>
      <c r="M44" s="33"/>
      <c r="N44" s="105"/>
      <c r="O44" s="107"/>
      <c r="P44" s="107"/>
      <c r="Q44" s="108"/>
      <c r="R44" s="107"/>
      <c r="S44" s="107"/>
      <c r="T44" s="107"/>
      <c r="U44" s="105"/>
      <c r="V44" s="33"/>
      <c r="W44" s="33"/>
      <c r="X44" s="33"/>
      <c r="Y44" s="33"/>
      <c r="Z44" s="33"/>
      <c r="AA44" s="33"/>
      <c r="AB44" s="33"/>
      <c r="AC44" s="33"/>
      <c r="AD44" s="33"/>
      <c r="AE44" s="33"/>
      <c r="AF44" s="33"/>
      <c r="AG44" s="33"/>
      <c r="AH44" s="33"/>
      <c r="AI44" s="33"/>
      <c r="AJ44" s="34"/>
    </row>
    <row r="45" ht="17.25" customHeight="1">
      <c r="A45" s="109"/>
      <c r="B45" t="s" s="104">
        <v>103</v>
      </c>
      <c r="C45" s="110"/>
      <c r="D45" s="101"/>
      <c r="E45" s="33"/>
      <c r="F45" s="33"/>
      <c r="G45" s="33"/>
      <c r="H45" s="33"/>
      <c r="I45" s="33"/>
      <c r="J45" s="33"/>
      <c r="K45" s="33"/>
      <c r="L45" s="33"/>
      <c r="M45" s="33"/>
      <c r="N45" s="33"/>
      <c r="O45" s="107"/>
      <c r="P45" s="107"/>
      <c r="Q45" s="108"/>
      <c r="R45" s="107"/>
      <c r="S45" s="107"/>
      <c r="T45" s="107"/>
      <c r="U45" s="33"/>
      <c r="V45" s="33"/>
      <c r="W45" s="33"/>
      <c r="X45" s="33"/>
      <c r="Y45" s="33"/>
      <c r="Z45" s="33"/>
      <c r="AA45" s="33"/>
      <c r="AB45" s="33"/>
      <c r="AC45" s="33"/>
      <c r="AD45" s="33"/>
      <c r="AE45" s="33"/>
      <c r="AF45" s="33"/>
      <c r="AG45" s="33"/>
      <c r="AH45" s="33"/>
      <c r="AI45" s="33"/>
      <c r="AJ45" s="34"/>
    </row>
    <row r="46" ht="17.25" customHeight="1">
      <c r="A46" s="111"/>
      <c r="B46" t="s" s="112">
        <v>104</v>
      </c>
      <c r="C46" s="110"/>
      <c r="D46" s="101"/>
      <c r="E46" s="33"/>
      <c r="F46" s="33"/>
      <c r="G46" s="33"/>
      <c r="H46" s="33"/>
      <c r="I46" s="33"/>
      <c r="J46" s="33"/>
      <c r="K46" s="33"/>
      <c r="L46" s="33"/>
      <c r="M46" s="33"/>
      <c r="N46" s="105"/>
      <c r="O46" s="108"/>
      <c r="P46" s="108"/>
      <c r="Q46" s="108"/>
      <c r="R46" s="108"/>
      <c r="S46" s="108"/>
      <c r="T46" s="108"/>
      <c r="U46" s="105"/>
      <c r="V46" s="33"/>
      <c r="W46" s="33"/>
      <c r="X46" s="33"/>
      <c r="Y46" s="33"/>
      <c r="Z46" s="33"/>
      <c r="AA46" s="33"/>
      <c r="AB46" s="33"/>
      <c r="AC46" s="33"/>
      <c r="AD46" s="33"/>
      <c r="AE46" s="33"/>
      <c r="AF46" s="33"/>
      <c r="AG46" s="33"/>
      <c r="AH46" s="33"/>
      <c r="AI46" s="33"/>
      <c r="AJ46" s="34"/>
    </row>
    <row r="47" ht="17.25" customHeight="1">
      <c r="A47" t="s" s="113">
        <v>105</v>
      </c>
      <c r="B47" t="s" s="112">
        <v>106</v>
      </c>
      <c r="C47" s="110"/>
      <c r="D47" s="101"/>
      <c r="E47" s="33"/>
      <c r="F47" s="33"/>
      <c r="G47" s="33"/>
      <c r="H47" s="33"/>
      <c r="I47" s="33"/>
      <c r="J47" s="33"/>
      <c r="K47" s="33"/>
      <c r="L47" s="33"/>
      <c r="M47" s="33"/>
      <c r="N47" s="105"/>
      <c r="O47" s="107"/>
      <c r="P47" s="107"/>
      <c r="Q47" s="108"/>
      <c r="R47" s="107"/>
      <c r="S47" s="107"/>
      <c r="T47" s="114"/>
      <c r="U47" s="105"/>
      <c r="V47" s="33"/>
      <c r="W47" s="33"/>
      <c r="X47" s="33"/>
      <c r="Y47" s="33"/>
      <c r="Z47" s="33"/>
      <c r="AA47" s="33"/>
      <c r="AB47" s="33"/>
      <c r="AC47" s="33"/>
      <c r="AD47" s="33"/>
      <c r="AE47" s="33"/>
      <c r="AF47" s="33"/>
      <c r="AG47" s="33"/>
      <c r="AH47" s="33"/>
      <c r="AI47" s="33"/>
      <c r="AJ47" s="34"/>
    </row>
    <row r="48" ht="17.25" customHeight="1">
      <c r="A48" t="s" s="115">
        <v>38</v>
      </c>
      <c r="B48" t="s" s="112">
        <v>107</v>
      </c>
      <c r="C48" s="110"/>
      <c r="D48" s="101"/>
      <c r="E48" s="33"/>
      <c r="F48" s="33"/>
      <c r="G48" s="33"/>
      <c r="H48" s="33"/>
      <c r="I48" s="33"/>
      <c r="J48" s="33"/>
      <c r="K48" s="33"/>
      <c r="L48" s="33"/>
      <c r="M48" s="33"/>
      <c r="N48" s="33"/>
      <c r="O48" s="107"/>
      <c r="P48" s="107"/>
      <c r="Q48" s="108"/>
      <c r="R48" s="107"/>
      <c r="S48" s="107"/>
      <c r="T48" s="114"/>
      <c r="U48" s="33"/>
      <c r="V48" s="33"/>
      <c r="W48" s="33"/>
      <c r="X48" s="33"/>
      <c r="Y48" s="33"/>
      <c r="Z48" s="33"/>
      <c r="AA48" s="33"/>
      <c r="AB48" s="33"/>
      <c r="AC48" s="33"/>
      <c r="AD48" s="33"/>
      <c r="AE48" s="33"/>
      <c r="AF48" s="33"/>
      <c r="AG48" s="33"/>
      <c r="AH48" s="33"/>
      <c r="AI48" s="33"/>
      <c r="AJ48" s="34"/>
    </row>
    <row r="49" ht="13.8" customHeight="1">
      <c r="A49" t="s" s="116">
        <v>108</v>
      </c>
      <c r="B49" t="s" s="117">
        <v>109</v>
      </c>
      <c r="C49" s="118"/>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1"/>
    </row>
  </sheetData>
  <mergeCells count="14">
    <mergeCell ref="O48:P48"/>
    <mergeCell ref="R48:S48"/>
    <mergeCell ref="O44:P44"/>
    <mergeCell ref="S44:T44"/>
    <mergeCell ref="O45:P45"/>
    <mergeCell ref="S45:T45"/>
    <mergeCell ref="O47:P47"/>
    <mergeCell ref="R47:S47"/>
    <mergeCell ref="R43:S43"/>
    <mergeCell ref="R1:U1"/>
    <mergeCell ref="A2:C2"/>
    <mergeCell ref="O2:U2"/>
    <mergeCell ref="C41:E41"/>
    <mergeCell ref="O41:U41"/>
  </mergeCells>
  <conditionalFormatting sqref="G4:G38">
    <cfRule type="cellIs" dxfId="76" priority="1" operator="between" stopIfTrue="1">
      <formula>0.01</formula>
      <formula>100</formula>
    </cfRule>
  </conditionalFormatting>
  <conditionalFormatting sqref="H4:H38 M4:M38">
    <cfRule type="cellIs" dxfId="77" priority="1" operator="between" stopIfTrue="1">
      <formula>-1</formula>
      <formula>-100</formula>
    </cfRule>
  </conditionalFormatting>
  <conditionalFormatting sqref="I4:I38">
    <cfRule type="cellIs" dxfId="78" priority="1" operator="lessThan" stopIfTrue="1">
      <formula>0</formula>
    </cfRule>
    <cfRule type="cellIs" dxfId="79" priority="2" operator="between" stopIfTrue="1">
      <formula>-5</formula>
      <formula>-0.01</formula>
    </cfRule>
    <cfRule type="cellIs" dxfId="80" priority="3" operator="between" stopIfTrue="1">
      <formula>0.01</formula>
      <formula>0.499</formula>
    </cfRule>
    <cfRule type="cellIs" dxfId="81" priority="4" operator="between" stopIfTrue="1">
      <formula>0.5</formula>
      <formula>0.999</formula>
    </cfRule>
    <cfRule type="cellIs" dxfId="82" priority="5" operator="between" stopIfTrue="1">
      <formula>1</formula>
      <formula>5</formula>
    </cfRule>
  </conditionalFormatting>
  <conditionalFormatting sqref="L4:L38">
    <cfRule type="cellIs" dxfId="83" priority="1" operator="between" stopIfTrue="1">
      <formula>1</formula>
      <formula>100</formula>
    </cfRule>
  </conditionalFormatting>
  <conditionalFormatting sqref="N4:N38">
    <cfRule type="cellIs" dxfId="84" priority="1" operator="between" stopIfTrue="1">
      <formula>-5</formula>
      <formula>-0.01</formula>
    </cfRule>
    <cfRule type="cellIs" dxfId="85" priority="2" operator="lessThan" stopIfTrue="1">
      <formula>0</formula>
    </cfRule>
    <cfRule type="cellIs" dxfId="86" priority="3" operator="between" stopIfTrue="1">
      <formula>0.5</formula>
      <formula>0.999</formula>
    </cfRule>
    <cfRule type="cellIs" dxfId="87" priority="4" operator="between" stopIfTrue="1">
      <formula>1</formula>
      <formula>5</formula>
    </cfRule>
  </conditionalFormatting>
  <conditionalFormatting sqref="O4:Q38">
    <cfRule type="notContainsText" dxfId="88" priority="1" stopIfTrue="1" text="x">
      <formula>ISERROR(FIND(UPPER("x"),UPPER(O4)))</formula>
      <formula>"x"</formula>
    </cfRule>
    <cfRule type="containsText" dxfId="89" priority="2" stopIfTrue="1" text="x">
      <formula>NOT(ISERROR(FIND(UPPER("x"),UPPER(O4))))</formula>
      <formula>"x"</formula>
    </cfRule>
  </conditionalFormatting>
  <conditionalFormatting sqref="R4:U38">
    <cfRule type="cellIs" dxfId="90" priority="1" operator="equal" stopIfTrue="1">
      <formula>"No Record"</formula>
    </cfRule>
    <cfRule type="cellIs" dxfId="91" priority="2" operator="equal" stopIfTrue="1">
      <formula>"Yes"</formula>
    </cfRule>
    <cfRule type="cellIs" dxfId="92" priority="3" operator="equal" stopIfTrue="1">
      <formula>"No"</formula>
    </cfRule>
  </conditionalFormatting>
  <conditionalFormatting sqref="W4:X38">
    <cfRule type="notContainsText" dxfId="93" priority="1" stopIfTrue="1" text="x">
      <formula>ISERROR(FIND(UPPER("x"),UPPER(W4)))</formula>
      <formula>"x"</formula>
    </cfRule>
    <cfRule type="containsText" dxfId="94"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AJ46"/>
  <sheetViews>
    <sheetView workbookViewId="0" showGridLines="0" defaultGridColor="1"/>
  </sheetViews>
  <sheetFormatPr defaultColWidth="7.16667" defaultRowHeight="13.2" customHeight="1" outlineLevelRow="0" outlineLevelCol="0"/>
  <cols>
    <col min="1" max="1" width="11.5" style="126" customWidth="1"/>
    <col min="2" max="2" width="6.35156" style="126" customWidth="1"/>
    <col min="3" max="3" width="16.6719" style="126" customWidth="1"/>
    <col min="4" max="4" width="8" style="126" customWidth="1"/>
    <col min="5" max="5" width="12" style="126" customWidth="1"/>
    <col min="6" max="6" width="7.17188" style="126" customWidth="1"/>
    <col min="7" max="7" width="5.5" style="126" customWidth="1"/>
    <col min="8" max="8" width="7.17188" style="126" customWidth="1"/>
    <col min="9" max="10" width="12" style="126" customWidth="1"/>
    <col min="11" max="13" width="6.35156" style="126" customWidth="1"/>
    <col min="14" max="14" width="12.1719" style="126" customWidth="1"/>
    <col min="15" max="16" width="12.8516" style="126" customWidth="1"/>
    <col min="17" max="17" width="13.5" style="126" customWidth="1"/>
    <col min="18" max="18" width="12.5" style="126" customWidth="1"/>
    <col min="19" max="19" width="11.6719" style="126" customWidth="1"/>
    <col min="20" max="20" width="12.6719" style="126" customWidth="1"/>
    <col min="21" max="21" width="12.5" style="126" customWidth="1"/>
    <col min="22" max="22" width="1.85156" style="126" customWidth="1"/>
    <col min="23" max="23" width="12.8516" style="126" customWidth="1"/>
    <col min="24" max="24" width="12.5" style="126" customWidth="1"/>
    <col min="25" max="25" width="3" style="126" customWidth="1"/>
    <col min="26" max="32" width="7.17188" style="126" customWidth="1"/>
    <col min="33" max="33" width="35.6719" style="126" customWidth="1"/>
    <col min="34" max="34" width="39.5" style="126" customWidth="1"/>
    <col min="35" max="35" width="42" style="126" customWidth="1"/>
    <col min="36" max="36" width="37.8516" style="126" customWidth="1"/>
    <col min="37" max="256" width="7.17188" style="126"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9753</v>
      </c>
      <c r="B4" t="s" s="50">
        <f>VLOOKUP(A4,'Membership-Insurance Progress R'!B$8:C$719,2,FALSE)</f>
        <v>290</v>
      </c>
      <c r="C4" t="s" s="51">
        <f>VLOOKUP(A4,'Membership-Insurance Progress R'!B$8:D$601,3,FALSE)</f>
        <v>291</v>
      </c>
      <c r="D4" s="52">
        <f>VLOOKUP(A4,'Membership-Insurance Progress R'!B$8:U$601,4,FALSE)</f>
        <v>73</v>
      </c>
      <c r="E4" s="53">
        <f>VLOOKUP(A4,'Membership-Insurance Progress R'!B$8:U$601,5,FALSE)</f>
        <v>5</v>
      </c>
      <c r="F4" s="53">
        <f>VLOOKUP($A4,'Membership-Insurance Progress R'!$B$8:$U$601,9,FALSE)</f>
        <v>1</v>
      </c>
      <c r="G4" s="53">
        <f>VLOOKUP($A4,'Membership-Insurance Progress R'!$B$8:$U$601,10,FALSE)</f>
        <v>0</v>
      </c>
      <c r="H4" s="53">
        <f>VLOOKUP($A4,'Membership-Insurance Progress R'!$B$8:$U$601,11,FALSE)</f>
        <v>1</v>
      </c>
      <c r="I4" s="54">
        <f>IF(E4,$H4/$E4,0)</f>
        <v>0.2</v>
      </c>
      <c r="J4" s="55">
        <f>VLOOKUP(A4,'Membership-Insurance Progress R'!B$8:U$601,13,FALSE)</f>
        <v>3</v>
      </c>
      <c r="K4" s="55">
        <f>VLOOKUP($A4,'Membership-Insurance Progress R'!$B$8:$U$601,17,FALSE)</f>
        <v>0</v>
      </c>
      <c r="L4" s="55">
        <f>VLOOKUP($A4,'Membership-Insurance Progress R'!$B$8:$U$601,18,FALSE)</f>
        <v>0</v>
      </c>
      <c r="M4" s="55">
        <f>VLOOKUP($A4,'Membership-Insurance Progress R'!$B$8:$U$601,19,FALSE)</f>
        <v>0</v>
      </c>
      <c r="N4" s="54">
        <f>IF(J4,$M4/$J4,0)</f>
        <v>0</v>
      </c>
      <c r="O4" t="s" s="56">
        <f>IF(ISERROR(VLOOKUP(A4,'365'!A$1:A$900,1,FALSE)),"x",VLOOKUP(A4,'365'!A$1:A$900,"x",FALSE))</f>
        <v>36</v>
      </c>
      <c r="P4" s="57">
        <f>IF(ISERROR(VLOOKUP(A4,'1728'!A$1:A$900,1,FALSE)),"x",VLOOKUP(A4,'1728'!A$1:A$900,"x",FALSE))</f>
      </c>
      <c r="Q4" s="58">
        <f>IF(ISERROR(VLOOKUP(A4,'SP7'!A$1:A$897,1,FALSE)),"x",VLOOKUP(A4,'SP7'!A$1:A$897,"x",FALSE))</f>
      </c>
      <c r="R4" t="s" s="59">
        <v>37</v>
      </c>
      <c r="S4" t="s" s="59">
        <v>39</v>
      </c>
      <c r="T4" t="s" s="59">
        <v>37</v>
      </c>
      <c r="U4" t="s" s="59">
        <v>37</v>
      </c>
      <c r="V4" s="60"/>
      <c r="W4" t="s" s="56">
        <f>IF(ISERROR(VLOOKUP(A4,'185'!A$1:A$900,1,FALSE)),"x",VLOOKUP(A4,'185'!A$1:A$900,"x",FALSE))</f>
        <v>36</v>
      </c>
      <c r="X4" t="s" s="56">
        <f>IF(ISERROR(VLOOKUP(A4,'1295-1'!A$1:A$900,1,FALSE)),"x",VLOOKUP(A4,'1295-1'!A$1:A$900,"x",FALSE))</f>
        <v>36</v>
      </c>
      <c r="Y4" s="48"/>
      <c r="Z4" s="33"/>
      <c r="AA4" s="33"/>
      <c r="AB4" s="33"/>
      <c r="AC4" s="33"/>
      <c r="AD4" s="33"/>
      <c r="AE4" s="33"/>
      <c r="AF4" s="33"/>
      <c r="AG4" s="33"/>
      <c r="AH4" s="33"/>
      <c r="AI4" s="33"/>
      <c r="AJ4" s="34"/>
    </row>
    <row r="5" ht="17.25" customHeight="1">
      <c r="A5" s="49">
        <v>12103</v>
      </c>
      <c r="B5" t="s" s="50">
        <f>VLOOKUP(A5,'Membership-Insurance Progress R'!B$8:C$719,2,FALSE)</f>
        <v>290</v>
      </c>
      <c r="C5" t="s" s="51">
        <f>VLOOKUP(A5,'Membership-Insurance Progress R'!B$8:D$601,3,FALSE)</f>
        <v>292</v>
      </c>
      <c r="D5" s="52">
        <f>VLOOKUP(A5,'Membership-Insurance Progress R'!B$8:U$601,4,FALSE)</f>
        <v>64</v>
      </c>
      <c r="E5" s="53">
        <f>VLOOKUP(A5,'Membership-Insurance Progress R'!B$8:U$601,5,FALSE)</f>
        <v>4</v>
      </c>
      <c r="F5" s="53">
        <f>VLOOKUP($A5,'Membership-Insurance Progress R'!$B$8:$U$601,9,FALSE)</f>
        <v>1</v>
      </c>
      <c r="G5" s="53">
        <f>VLOOKUP($A5,'Membership-Insurance Progress R'!$B$8:$U$601,10,FALSE)</f>
        <v>0</v>
      </c>
      <c r="H5" s="53">
        <f>VLOOKUP($A5,'Membership-Insurance Progress R'!$B$8:$U$601,11,FALSE)</f>
        <v>1</v>
      </c>
      <c r="I5" s="54">
        <f>IF(E5,$H5/$E5,0)</f>
        <v>0.25</v>
      </c>
      <c r="J5" s="55">
        <f>VLOOKUP(A5,'Membership-Insurance Progress R'!B$8:U$601,13,FALSE)</f>
        <v>3</v>
      </c>
      <c r="K5" s="55">
        <f>VLOOKUP($A5,'Membership-Insurance Progress R'!$B$8:$U$601,17,FALSE)</f>
        <v>2</v>
      </c>
      <c r="L5" s="55">
        <f>VLOOKUP($A5,'Membership-Insurance Progress R'!$B$8:$U$601,18,FALSE)</f>
        <v>0</v>
      </c>
      <c r="M5" s="55">
        <f>VLOOKUP($A5,'Membership-Insurance Progress R'!$B$8:$U$601,19,FALSE)</f>
        <v>2</v>
      </c>
      <c r="N5" s="54">
        <f>IF(J5,$M5/$J5,0)</f>
        <v>0.666666666666667</v>
      </c>
      <c r="O5" t="s" s="56">
        <f>IF(ISERROR(VLOOKUP(A5,'365'!A$1:A$900,1,FALSE)),"x",VLOOKUP(A5,'365'!A$1:A$900,"x",FALSE))</f>
        <v>36</v>
      </c>
      <c r="P5" s="57">
        <f>IF(ISERROR(VLOOKUP(A5,'1728'!A$1:A$900,1,FALSE)),"x",VLOOKUP(A5,'1728'!A$1:A$900,"x",FALSE))</f>
      </c>
      <c r="Q5" s="58">
        <f>IF(ISERROR(VLOOKUP(A5,'SP7'!A$1:A$897,1,FALSE)),"x",VLOOKUP(A5,'SP7'!A$1:A$897,"x",FALSE))</f>
      </c>
      <c r="R5" t="s" s="59">
        <v>39</v>
      </c>
      <c r="S5" t="s" s="59">
        <v>38</v>
      </c>
      <c r="T5" t="s" s="59">
        <v>39</v>
      </c>
      <c r="U5" t="s" s="59">
        <v>39</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13296</v>
      </c>
      <c r="B6" t="s" s="50">
        <f>VLOOKUP(A6,'Membership-Insurance Progress R'!B$8:C$719,2,FALSE)</f>
        <v>290</v>
      </c>
      <c r="C6" t="s" s="51">
        <f>VLOOKUP(A6,'Membership-Insurance Progress R'!B$8:D$601,3,FALSE)</f>
        <v>293</v>
      </c>
      <c r="D6" s="52">
        <f>VLOOKUP(A6,'Membership-Insurance Progress R'!B$8:U$601,4,FALSE)</f>
        <v>42</v>
      </c>
      <c r="E6" s="53">
        <f>VLOOKUP(A6,'Membership-Insurance Progress R'!B$8:U$601,5,FALSE)</f>
        <v>4</v>
      </c>
      <c r="F6" s="53">
        <f>VLOOKUP($A6,'Membership-Insurance Progress R'!$B$8:$U$601,9,FALSE)</f>
        <v>0</v>
      </c>
      <c r="G6" s="53">
        <f>VLOOKUP($A6,'Membership-Insurance Progress R'!$B$8:$U$601,10,FALSE)</f>
        <v>3</v>
      </c>
      <c r="H6" s="53">
        <f>VLOOKUP($A6,'Membership-Insurance Progress R'!$B$8:$U$601,11,FALSE)</f>
        <v>-3</v>
      </c>
      <c r="I6" s="54">
        <f>IF(E6,$H6/$E6,0)</f>
        <v>-0.75</v>
      </c>
      <c r="J6" s="55">
        <f>VLOOKUP(A6,'Membership-Insurance Progress R'!B$8:U$601,13,FALSE)</f>
        <v>3</v>
      </c>
      <c r="K6" s="55">
        <f>VLOOKUP($A6,'Membership-Insurance Progress R'!$B$8:$U$601,17,FALSE)</f>
        <v>1</v>
      </c>
      <c r="L6" s="55">
        <f>VLOOKUP($A6,'Membership-Insurance Progress R'!$B$8:$U$601,18,FALSE)</f>
        <v>1</v>
      </c>
      <c r="M6" s="55">
        <f>VLOOKUP($A6,'Membership-Insurance Progress R'!$B$8:$U$601,19,FALSE)</f>
        <v>0</v>
      </c>
      <c r="N6" s="54">
        <f>IF(J6,$M6/$J6,0)</f>
        <v>0</v>
      </c>
      <c r="O6" s="57">
        <f>IF(ISERROR(VLOOKUP(A6,'365'!A$1:A$900,1,FALSE)),"x",VLOOKUP(A6,'365'!A$1:A$900,"x",FALSE))</f>
      </c>
      <c r="P6" s="57">
        <f>IF(ISERROR(VLOOKUP(A6,'1728'!A$1:A$900,1,FALSE)),"x",VLOOKUP(A6,'1728'!A$1:A$900,"x",FALSE))</f>
      </c>
      <c r="Q6" s="58">
        <f>IF(ISERROR(VLOOKUP(A6,'SP7'!A$1:A$897,1,FALSE)),"x",VLOOKUP(A6,'SP7'!A$1:A$897,"x",FALSE))</f>
      </c>
      <c r="R6" t="s" s="59">
        <v>38</v>
      </c>
      <c r="S6" t="s" s="59">
        <v>38</v>
      </c>
      <c r="T6" t="s" s="59">
        <v>38</v>
      </c>
      <c r="U6" t="s" s="59">
        <v>38</v>
      </c>
      <c r="V6" s="60"/>
      <c r="W6" s="57">
        <f>IF(ISERROR(VLOOKUP(A6,'185'!A$1:A$900,1,FALSE)),"x",VLOOKUP(A6,'185'!A$1:A$900,"x",FALSE))</f>
      </c>
      <c r="X6" t="s" s="56">
        <f>IF(ISERROR(VLOOKUP(A6,'1295-1'!A$1:A$900,1,FALSE)),"x",VLOOKUP(A6,'1295-1'!A$1:A$900,"x",FALSE))</f>
        <v>36</v>
      </c>
      <c r="Y6" s="48"/>
      <c r="Z6" s="33"/>
      <c r="AA6" s="33"/>
      <c r="AB6" s="33"/>
      <c r="AC6" s="33"/>
      <c r="AD6" s="33"/>
      <c r="AE6" s="33"/>
      <c r="AF6" s="33"/>
      <c r="AG6" s="33"/>
      <c r="AH6" s="33"/>
      <c r="AI6" s="33"/>
      <c r="AJ6" s="34"/>
    </row>
    <row r="7" ht="17.25" customHeight="1">
      <c r="A7" s="49">
        <v>14657</v>
      </c>
      <c r="B7" t="s" s="50">
        <f>VLOOKUP(A7,'Membership-Insurance Progress R'!B$8:C$719,2,FALSE)</f>
        <v>290</v>
      </c>
      <c r="C7" t="s" s="51">
        <f>VLOOKUP(A7,'Membership-Insurance Progress R'!B$8:D$601,3,FALSE)</f>
        <v>294</v>
      </c>
      <c r="D7" s="52">
        <f>VLOOKUP(A7,'Membership-Insurance Progress R'!B$8:U$601,4,FALSE)</f>
        <v>96</v>
      </c>
      <c r="E7" s="53">
        <f>VLOOKUP(A7,'Membership-Insurance Progress R'!B$8:U$601,5,FALSE)</f>
        <v>7</v>
      </c>
      <c r="F7" s="53">
        <f>VLOOKUP($A7,'Membership-Insurance Progress R'!$B$8:$U$601,9,FALSE)</f>
        <v>0</v>
      </c>
      <c r="G7" s="53">
        <f>VLOOKUP($A7,'Membership-Insurance Progress R'!$B$8:$U$601,10,FALSE)</f>
        <v>0</v>
      </c>
      <c r="H7" s="53">
        <f>VLOOKUP($A7,'Membership-Insurance Progress R'!$B$8:$U$601,11,FALSE)</f>
        <v>0</v>
      </c>
      <c r="I7" s="54">
        <f>IF(E7,$H7/$E7,0)</f>
        <v>0</v>
      </c>
      <c r="J7" s="55">
        <f>VLOOKUP(A7,'Membership-Insurance Progress R'!B$8:U$601,13,FALSE)</f>
        <v>3</v>
      </c>
      <c r="K7" s="55">
        <f>VLOOKUP($A7,'Membership-Insurance Progress R'!$B$8:$U$601,17,FALSE)</f>
        <v>0</v>
      </c>
      <c r="L7" s="55">
        <f>VLOOKUP($A7,'Membership-Insurance Progress R'!$B$8:$U$601,18,FALSE)</f>
        <v>0</v>
      </c>
      <c r="M7" s="55">
        <f>VLOOKUP($A7,'Membership-Insurance Progress R'!$B$8:$U$601,19,FALSE)</f>
        <v>0</v>
      </c>
      <c r="N7" s="54">
        <f>IF(J7,$M7/$J7,0)</f>
        <v>0</v>
      </c>
      <c r="O7" t="s" s="56">
        <f>IF(ISERROR(VLOOKUP(A7,'365'!A$1:A$900,1,FALSE)),"x",VLOOKUP(A7,'365'!A$1:A$900,"x",FALSE))</f>
        <v>36</v>
      </c>
      <c r="P7" s="57">
        <f>IF(ISERROR(VLOOKUP(A7,'1728'!A$1:A$900,1,FALSE)),"x",VLOOKUP(A7,'1728'!A$1:A$900,"x",FALSE))</f>
      </c>
      <c r="Q7" s="58">
        <f>IF(ISERROR(VLOOKUP(A7,'SP7'!A$1:A$897,1,FALSE)),"x",VLOOKUP(A7,'SP7'!A$1:A$897,"x",FALSE))</f>
      </c>
      <c r="R7" t="s" s="59">
        <v>39</v>
      </c>
      <c r="S7" t="s" s="59">
        <v>39</v>
      </c>
      <c r="T7" t="s" s="59">
        <v>38</v>
      </c>
      <c r="U7" t="s" s="59">
        <v>39</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62">
        <v>15228</v>
      </c>
      <c r="B8" t="s" s="50">
        <f>VLOOKUP(A8,'Membership-Insurance Progress R'!B$8:C$719,2,FALSE)</f>
        <v>290</v>
      </c>
      <c r="C8" t="s" s="51">
        <f>VLOOKUP(A8,'Membership-Insurance Progress R'!B$8:D$601,3,FALSE)</f>
        <v>295</v>
      </c>
      <c r="D8" s="52">
        <f>VLOOKUP(A8,'Membership-Insurance Progress R'!B$8:U$601,4,FALSE)</f>
        <v>32</v>
      </c>
      <c r="E8" s="53">
        <f>VLOOKUP(A8,'Membership-Insurance Progress R'!B$8:U$601,5,FALSE)</f>
        <v>4</v>
      </c>
      <c r="F8" s="53">
        <f>VLOOKUP($A8,'Membership-Insurance Progress R'!$B$8:$U$601,9,FALSE)</f>
        <v>0</v>
      </c>
      <c r="G8" s="53">
        <f>VLOOKUP($A8,'Membership-Insurance Progress R'!$B$8:$U$601,10,FALSE)</f>
        <v>0</v>
      </c>
      <c r="H8" s="53">
        <f>VLOOKUP($A8,'Membership-Insurance Progress R'!$B$8:$U$601,11,FALSE)</f>
        <v>0</v>
      </c>
      <c r="I8" s="54">
        <f>IF(E8,$H8/$E8,0)</f>
        <v>0</v>
      </c>
      <c r="J8" s="55">
        <f>VLOOKUP(A8,'Membership-Insurance Progress R'!B$8:U$601,13,FALSE)</f>
        <v>3</v>
      </c>
      <c r="K8" s="55">
        <f>VLOOKUP($A8,'Membership-Insurance Progress R'!$B$8:$U$601,17,FALSE)</f>
        <v>0</v>
      </c>
      <c r="L8" s="55">
        <f>VLOOKUP($A8,'Membership-Insurance Progress R'!$B$8:$U$601,18,FALSE)</f>
        <v>0</v>
      </c>
      <c r="M8" s="55">
        <f>VLOOKUP($A8,'Membership-Insurance Progress R'!$B$8:$U$601,19,FALSE)</f>
        <v>0</v>
      </c>
      <c r="N8" s="54">
        <f>IF(J8,$M8/$J8,0)</f>
        <v>0</v>
      </c>
      <c r="O8" s="57">
        <f>IF(ISERROR(VLOOKUP(A8,'365'!A$1:A$900,1,FALSE)),"x",VLOOKUP(A8,'365'!A$1:A$900,"x",FALSE))</f>
      </c>
      <c r="P8" s="57">
        <f>IF(ISERROR(VLOOKUP(A8,'1728'!A$1:A$900,1,FALSE)),"x",VLOOKUP(A8,'1728'!A$1:A$900,"x",FALSE))</f>
      </c>
      <c r="Q8" s="58">
        <f>IF(ISERROR(VLOOKUP(A8,'SP7'!A$1:A$897,1,FALSE)),"x",VLOOKUP(A8,'SP7'!A$1:A$897,"x",FALSE))</f>
      </c>
      <c r="R8" t="s" s="59">
        <v>38</v>
      </c>
      <c r="S8" t="s" s="59">
        <v>38</v>
      </c>
      <c r="T8" t="s" s="59">
        <v>38</v>
      </c>
      <c r="U8" t="s" s="59">
        <v>38</v>
      </c>
      <c r="V8" s="61"/>
      <c r="W8" s="57">
        <f>IF(ISERROR(VLOOKUP(A8,'185'!A$1:A$900,1,FALSE)),"x",VLOOKUP(A8,'185'!A$1:A$900,"x",FALSE))</f>
      </c>
      <c r="X8" s="57">
        <f>IF(ISERROR(VLOOKUP(A8,'1295-1'!A$1:A$900,1,FALSE)),"x",VLOOKUP(A8,'1295-1'!A$1:A$900,"x",FALSE))</f>
      </c>
      <c r="Y8" s="48"/>
      <c r="Z8" s="33"/>
      <c r="AA8" s="33"/>
      <c r="AB8" s="33"/>
      <c r="AC8" s="33"/>
      <c r="AD8" s="33"/>
      <c r="AE8" s="33"/>
      <c r="AF8" s="33"/>
      <c r="AG8" s="33"/>
      <c r="AH8" s="33"/>
      <c r="AI8" s="33"/>
      <c r="AJ8" s="34"/>
    </row>
    <row r="9" ht="17.25" customHeight="1">
      <c r="A9" s="62">
        <v>15731</v>
      </c>
      <c r="B9" t="s" s="50">
        <f>VLOOKUP(A9,'Membership-Insurance Progress R'!B$8:C$719,2,FALSE)</f>
        <v>290</v>
      </c>
      <c r="C9" t="s" s="51">
        <f>VLOOKUP(A9,'Membership-Insurance Progress R'!B$8:D$601,3,FALSE)</f>
        <v>294</v>
      </c>
      <c r="D9" s="52">
        <f>VLOOKUP(A9,'Membership-Insurance Progress R'!B$8:U$601,4,FALSE)</f>
        <v>23</v>
      </c>
      <c r="E9" s="53">
        <f>VLOOKUP(A9,'Membership-Insurance Progress R'!B$8:U$601,5,FALSE)</f>
        <v>4</v>
      </c>
      <c r="F9" s="53">
        <f>VLOOKUP($A9,'Membership-Insurance Progress R'!$B$8:$U$601,9,FALSE)</f>
        <v>0</v>
      </c>
      <c r="G9" s="53">
        <f>VLOOKUP($A9,'Membership-Insurance Progress R'!$B$8:$U$601,10,FALSE)</f>
        <v>0</v>
      </c>
      <c r="H9" s="53">
        <f>VLOOKUP($A9,'Membership-Insurance Progress R'!$B$8:$U$601,11,FALSE)</f>
        <v>0</v>
      </c>
      <c r="I9" s="54">
        <f>IF(E9,$H9/$E9,0)</f>
        <v>0</v>
      </c>
      <c r="J9" s="55">
        <f>VLOOKUP(A9,'Membership-Insurance Progress R'!B$8:U$601,13,FALSE)</f>
        <v>3</v>
      </c>
      <c r="K9" s="55">
        <f>VLOOKUP($A9,'Membership-Insurance Progress R'!$B$8:$U$601,17,FALSE)</f>
        <v>0</v>
      </c>
      <c r="L9" s="55">
        <f>VLOOKUP($A9,'Membership-Insurance Progress R'!$B$8:$U$601,18,FALSE)</f>
        <v>0</v>
      </c>
      <c r="M9" s="55">
        <f>VLOOKUP($A9,'Membership-Insurance Progress R'!$B$8:$U$601,19,FALSE)</f>
        <v>0</v>
      </c>
      <c r="N9" s="54">
        <f>IF(J9,$M9/$J9,0)</f>
        <v>0</v>
      </c>
      <c r="O9" s="57">
        <f>IF(ISERROR(VLOOKUP(A9,'365'!A$1:A$900,1,FALSE)),"x",VLOOKUP(A9,'365'!A$1:A$900,"x",FALSE))</f>
      </c>
      <c r="P9" s="57">
        <f>IF(ISERROR(VLOOKUP(A9,'1728'!A$1:A$900,1,FALSE)),"x",VLOOKUP(A9,'1728'!A$1:A$900,"x",FALSE))</f>
      </c>
      <c r="Q9" s="58">
        <f>IF(ISERROR(VLOOKUP(A9,'SP7'!A$1:A$897,1,FALSE)),"x",VLOOKUP(A9,'SP7'!A$1:A$897,"x",FALSE))</f>
      </c>
      <c r="R9" t="s" s="59">
        <v>38</v>
      </c>
      <c r="S9" t="s" s="59">
        <v>38</v>
      </c>
      <c r="T9" t="s" s="59">
        <v>38</v>
      </c>
      <c r="U9" t="s" s="59">
        <v>38</v>
      </c>
      <c r="V9" s="61"/>
      <c r="W9" s="57">
        <f>IF(ISERROR(VLOOKUP(A9,'185'!A$1:A$900,1,FALSE)),"x",VLOOKUP(A9,'185'!A$1:A$900,"x",FALSE))</f>
      </c>
      <c r="X9" s="57">
        <f>IF(ISERROR(VLOOKUP(A9,'1295-1'!A$1:A$900,1,FALSE)),"x",VLOOKUP(A9,'1295-1'!A$1:A$900,"x",FALSE))</f>
      </c>
      <c r="Y9" s="48"/>
      <c r="Z9" s="33"/>
      <c r="AA9" s="33"/>
      <c r="AB9" s="33"/>
      <c r="AC9" s="33"/>
      <c r="AD9" s="33"/>
      <c r="AE9" s="33"/>
      <c r="AF9" s="33"/>
      <c r="AG9" s="33"/>
      <c r="AH9" s="33"/>
      <c r="AI9" s="33"/>
      <c r="AJ9" s="34"/>
    </row>
    <row r="10" ht="17.25" customHeight="1">
      <c r="A10" s="49">
        <v>1217</v>
      </c>
      <c r="B10" t="s" s="50">
        <f>VLOOKUP(A10,'Membership-Insurance Progress R'!B$8:C$719,2,FALSE)</f>
        <v>296</v>
      </c>
      <c r="C10" t="s" s="51">
        <f>VLOOKUP(A10,'Membership-Insurance Progress R'!B$8:D$601,3,FALSE)</f>
        <v>297</v>
      </c>
      <c r="D10" s="52">
        <f>VLOOKUP(A10,'Membership-Insurance Progress R'!B$8:U$601,4,FALSE)</f>
        <v>155</v>
      </c>
      <c r="E10" s="53">
        <f>VLOOKUP(A10,'Membership-Insurance Progress R'!B$8:U$601,5,FALSE)</f>
        <v>10</v>
      </c>
      <c r="F10" s="53">
        <f>VLOOKUP($A10,'Membership-Insurance Progress R'!$B$8:$U$601,9,FALSE)</f>
        <v>4</v>
      </c>
      <c r="G10" s="53">
        <f>VLOOKUP($A10,'Membership-Insurance Progress R'!$B$8:$U$601,10,FALSE)</f>
        <v>0</v>
      </c>
      <c r="H10" s="53">
        <f>VLOOKUP($A10,'Membership-Insurance Progress R'!$B$8:$U$601,11,FALSE)</f>
        <v>4</v>
      </c>
      <c r="I10" s="54">
        <f>IF(E10,$H10/$E10,0)</f>
        <v>0.4</v>
      </c>
      <c r="J10" s="55">
        <f>VLOOKUP(A10,'Membership-Insurance Progress R'!B$8:U$601,13,FALSE)</f>
        <v>4</v>
      </c>
      <c r="K10" s="55">
        <f>VLOOKUP($A10,'Membership-Insurance Progress R'!$B$8:$U$601,17,FALSE)</f>
        <v>1</v>
      </c>
      <c r="L10" s="55">
        <f>VLOOKUP($A10,'Membership-Insurance Progress R'!$B$8:$U$601,18,FALSE)</f>
        <v>0</v>
      </c>
      <c r="M10" s="55">
        <f>VLOOKUP($A10,'Membership-Insurance Progress R'!$B$8:$U$601,19,FALSE)</f>
        <v>1</v>
      </c>
      <c r="N10" s="54">
        <f>IF(J10,$M10/$J10,0)</f>
        <v>0.25</v>
      </c>
      <c r="O10" t="s" s="56">
        <f>IF(ISERROR(VLOOKUP(A10,'365'!A$1:A$900,1,FALSE)),"x",VLOOKUP(A10,'365'!A$1:A$900,"x",FALSE))</f>
        <v>36</v>
      </c>
      <c r="P10" s="57">
        <f>IF(ISERROR(VLOOKUP(A10,'1728'!A$1:A$900,1,FALSE)),"x",VLOOKUP(A10,'1728'!A$1:A$900,"x",FALSE))</f>
      </c>
      <c r="Q10" s="58">
        <f>IF(ISERROR(VLOOKUP(A10,'SP7'!A$1:A$897,1,FALSE)),"x",VLOOKUP(A10,'SP7'!A$1:A$897,"x",FALSE))</f>
      </c>
      <c r="R10" t="s" s="59">
        <v>39</v>
      </c>
      <c r="S10" t="s" s="59">
        <v>39</v>
      </c>
      <c r="T10" t="s" s="59">
        <v>38</v>
      </c>
      <c r="U10" t="s" s="59">
        <v>39</v>
      </c>
      <c r="V10" s="60"/>
      <c r="W10" t="s" s="56">
        <f>IF(ISERROR(VLOOKUP(A10,'185'!A$1:A$900,1,FALSE)),"x",VLOOKUP(A10,'185'!A$1:A$900,"x",FALSE))</f>
        <v>36</v>
      </c>
      <c r="X10" t="s" s="56">
        <f>IF(ISERROR(VLOOKUP(A10,'1295-1'!A$1:A$900,1,FALSE)),"x",VLOOKUP(A10,'1295-1'!A$1:A$900,"x",FALSE))</f>
        <v>36</v>
      </c>
      <c r="Y10" s="48"/>
      <c r="Z10" s="33"/>
      <c r="AA10" s="33"/>
      <c r="AB10" s="33"/>
      <c r="AC10" s="33"/>
      <c r="AD10" s="33"/>
      <c r="AE10" s="33"/>
      <c r="AF10" s="33"/>
      <c r="AG10" s="33"/>
      <c r="AH10" s="33"/>
      <c r="AI10" s="33"/>
      <c r="AJ10" s="34"/>
    </row>
    <row r="11" ht="17.25" customHeight="1">
      <c r="A11" s="49">
        <v>2395</v>
      </c>
      <c r="B11" t="s" s="50">
        <f>VLOOKUP(A11,'Membership-Insurance Progress R'!B$8:C$719,2,FALSE)</f>
        <v>296</v>
      </c>
      <c r="C11" t="s" s="51">
        <f>VLOOKUP(A11,'Membership-Insurance Progress R'!B$8:D$601,3,FALSE)</f>
        <v>298</v>
      </c>
      <c r="D11" s="52">
        <f>VLOOKUP(A11,'Membership-Insurance Progress R'!B$8:U$601,4,FALSE)</f>
        <v>97</v>
      </c>
      <c r="E11" s="53">
        <f>VLOOKUP(A11,'Membership-Insurance Progress R'!B$8:U$601,5,FALSE)</f>
        <v>7</v>
      </c>
      <c r="F11" s="53">
        <f>VLOOKUP($A11,'Membership-Insurance Progress R'!$B$8:$U$601,9,FALSE)</f>
        <v>2</v>
      </c>
      <c r="G11" s="53">
        <f>VLOOKUP($A11,'Membership-Insurance Progress R'!$B$8:$U$601,10,FALSE)</f>
        <v>0</v>
      </c>
      <c r="H11" s="53">
        <f>VLOOKUP($A11,'Membership-Insurance Progress R'!$B$8:$U$601,11,FALSE)</f>
        <v>2</v>
      </c>
      <c r="I11" s="54">
        <f>IF(E11,$H11/$E11,0)</f>
        <v>0.285714285714286</v>
      </c>
      <c r="J11" s="55">
        <f>VLOOKUP(A11,'Membership-Insurance Progress R'!B$8:U$601,13,FALSE)</f>
        <v>3</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39</v>
      </c>
      <c r="S11" t="s" s="59">
        <v>38</v>
      </c>
      <c r="T11" t="s" s="59">
        <v>38</v>
      </c>
      <c r="U11" t="s" s="59">
        <v>38</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49">
        <v>3088</v>
      </c>
      <c r="B12" t="s" s="50">
        <f>VLOOKUP(A12,'Membership-Insurance Progress R'!B$8:C$719,2,FALSE)</f>
        <v>296</v>
      </c>
      <c r="C12" t="s" s="51">
        <f>VLOOKUP(A12,'Membership-Insurance Progress R'!B$8:D$601,3,FALSE)</f>
        <v>299</v>
      </c>
      <c r="D12" s="52">
        <f>VLOOKUP(A12,'Membership-Insurance Progress R'!B$8:U$601,4,FALSE)</f>
        <v>75</v>
      </c>
      <c r="E12" s="53">
        <f>VLOOKUP(A12,'Membership-Insurance Progress R'!B$8:U$601,5,FALSE)</f>
        <v>5</v>
      </c>
      <c r="F12" s="53">
        <f>VLOOKUP($A12,'Membership-Insurance Progress R'!$B$8:$U$601,9,FALSE)</f>
        <v>1</v>
      </c>
      <c r="G12" s="53">
        <f>VLOOKUP($A12,'Membership-Insurance Progress R'!$B$8:$U$601,10,FALSE)</f>
        <v>0</v>
      </c>
      <c r="H12" s="53">
        <f>VLOOKUP($A12,'Membership-Insurance Progress R'!$B$8:$U$601,11,FALSE)</f>
        <v>1</v>
      </c>
      <c r="I12" s="54">
        <f>IF(E12,$H12/$E12,0)</f>
        <v>0.2</v>
      </c>
      <c r="J12" s="55">
        <f>VLOOKUP(A12,'Membership-Insurance Progress R'!B$8:U$601,13,FALSE)</f>
        <v>3</v>
      </c>
      <c r="K12" s="55">
        <f>VLOOKUP($A12,'Membership-Insurance Progress R'!$B$8:$U$601,17,FALSE)</f>
        <v>0</v>
      </c>
      <c r="L12" s="55">
        <f>VLOOKUP($A12,'Membership-Insurance Progress R'!$B$8:$U$601,18,FALSE)</f>
        <v>0</v>
      </c>
      <c r="M12" s="55">
        <f>VLOOKUP($A12,'Membership-Insurance Progress R'!$B$8:$U$601,19,FALSE)</f>
        <v>0</v>
      </c>
      <c r="N12" s="54">
        <f>IF(J12,$M12/$J12,0)</f>
        <v>0</v>
      </c>
      <c r="O12" t="s" s="56">
        <f>IF(ISERROR(VLOOKUP(A12,'365'!A$1:A$900,1,FALSE)),"x",VLOOKUP(A12,'365'!A$1:A$900,"x",FALSE))</f>
        <v>36</v>
      </c>
      <c r="P12" s="57">
        <f>IF(ISERROR(VLOOKUP(A12,'1728'!A$1:A$900,1,FALSE)),"x",VLOOKUP(A12,'1728'!A$1:A$900,"x",FALSE))</f>
      </c>
      <c r="Q12" s="58">
        <f>IF(ISERROR(VLOOKUP(A12,'SP7'!A$1:A$897,1,FALSE)),"x",VLOOKUP(A12,'SP7'!A$1:A$897,"x",FALSE))</f>
      </c>
      <c r="R12" t="s" s="59">
        <v>39</v>
      </c>
      <c r="S12" t="s" s="59">
        <v>39</v>
      </c>
      <c r="T12" t="s" s="59">
        <v>38</v>
      </c>
      <c r="U12" t="s" s="59">
        <v>38</v>
      </c>
      <c r="V12" s="60"/>
      <c r="W12" t="s" s="56">
        <f>IF(ISERROR(VLOOKUP(A12,'185'!A$1:A$900,1,FALSE)),"x",VLOOKUP(A12,'185'!A$1:A$900,"x",FALSE))</f>
        <v>36</v>
      </c>
      <c r="X12" t="s" s="56">
        <f>IF(ISERROR(VLOOKUP(A12,'1295-1'!A$1:A$900,1,FALSE)),"x",VLOOKUP(A12,'1295-1'!A$1:A$900,"x",FALSE))</f>
        <v>36</v>
      </c>
      <c r="Y12" s="48"/>
      <c r="Z12" s="33"/>
      <c r="AA12" s="33"/>
      <c r="AB12" s="33"/>
      <c r="AC12" s="33"/>
      <c r="AD12" s="33"/>
      <c r="AE12" s="33"/>
      <c r="AF12" s="33"/>
      <c r="AG12" s="33"/>
      <c r="AH12" s="33"/>
      <c r="AI12" s="33"/>
      <c r="AJ12" s="34"/>
    </row>
    <row r="13" ht="17.25" customHeight="1">
      <c r="A13" s="49">
        <v>9217</v>
      </c>
      <c r="B13" t="s" s="50">
        <f>VLOOKUP(A13,'Membership-Insurance Progress R'!B$8:C$719,2,FALSE)</f>
        <v>296</v>
      </c>
      <c r="C13" t="s" s="51">
        <f>VLOOKUP(A13,'Membership-Insurance Progress R'!B$8:D$601,3,FALSE)</f>
        <v>300</v>
      </c>
      <c r="D13" s="52">
        <f>VLOOKUP(A13,'Membership-Insurance Progress R'!B$8:U$601,4,FALSE)</f>
        <v>48</v>
      </c>
      <c r="E13" s="53">
        <f>VLOOKUP(A13,'Membership-Insurance Progress R'!B$8:U$601,5,FALSE)</f>
        <v>4</v>
      </c>
      <c r="F13" s="53">
        <f>VLOOKUP($A13,'Membership-Insurance Progress R'!$B$8:$U$601,9,FALSE)</f>
        <v>0</v>
      </c>
      <c r="G13" s="53">
        <f>VLOOKUP($A13,'Membership-Insurance Progress R'!$B$8:$U$601,10,FALSE)</f>
        <v>0</v>
      </c>
      <c r="H13" s="53">
        <f>VLOOKUP($A13,'Membership-Insurance Progress R'!$B$8:$U$601,11,FALSE)</f>
        <v>0</v>
      </c>
      <c r="I13" s="54">
        <f>IF(E13,$H13/$E13,0)</f>
        <v>0</v>
      </c>
      <c r="J13" s="55">
        <f>VLOOKUP(A13,'Membership-Insurance Progress R'!B$8:U$601,13,FALSE)</f>
        <v>3</v>
      </c>
      <c r="K13" s="55">
        <f>VLOOKUP($A13,'Membership-Insurance Progress R'!$B$8:$U$601,17,FALSE)</f>
        <v>0</v>
      </c>
      <c r="L13" s="55">
        <f>VLOOKUP($A13,'Membership-Insurance Progress R'!$B$8:$U$601,18,FALSE)</f>
        <v>0</v>
      </c>
      <c r="M13" s="55">
        <f>VLOOKUP($A13,'Membership-Insurance Progress R'!$B$8:$U$601,19,FALSE)</f>
        <v>0</v>
      </c>
      <c r="N13" s="54">
        <f>IF(J13,$M13/$J13,0)</f>
        <v>0</v>
      </c>
      <c r="O13" t="s" s="56">
        <f>IF(ISERROR(VLOOKUP(A13,'365'!A$1:A$900,1,FALSE)),"x",VLOOKUP(A13,'365'!A$1:A$900,"x",FALSE))</f>
        <v>36</v>
      </c>
      <c r="P13" s="57">
        <f>IF(ISERROR(VLOOKUP(A13,'1728'!A$1:A$900,1,FALSE)),"x",VLOOKUP(A13,'1728'!A$1:A$900,"x",FALSE))</f>
      </c>
      <c r="Q13" s="58">
        <f>IF(ISERROR(VLOOKUP(A13,'SP7'!A$1:A$897,1,FALSE)),"x",VLOOKUP(A13,'SP7'!A$1:A$897,"x",FALSE))</f>
      </c>
      <c r="R13" t="s" s="59">
        <v>39</v>
      </c>
      <c r="S13" t="s" s="59">
        <v>39</v>
      </c>
      <c r="T13" t="s" s="59">
        <v>37</v>
      </c>
      <c r="U13" t="s" s="59">
        <v>37</v>
      </c>
      <c r="V13" s="60"/>
      <c r="W13" t="s" s="56">
        <f>IF(ISERROR(VLOOKUP(A13,'185'!A$1:A$900,1,FALSE)),"x",VLOOKUP(A13,'185'!A$1:A$900,"x",FALSE))</f>
        <v>36</v>
      </c>
      <c r="X13" s="57">
        <f>IF(ISERROR(VLOOKUP(A13,'1295-1'!A$1:A$900,1,FALSE)),"x",VLOOKUP(A13,'1295-1'!A$1:A$900,"x",FALSE))</f>
      </c>
      <c r="Y13" s="48"/>
      <c r="Z13" s="33"/>
      <c r="AA13" s="33"/>
      <c r="AB13" s="33"/>
      <c r="AC13" s="33"/>
      <c r="AD13" s="33"/>
      <c r="AE13" s="33"/>
      <c r="AF13" s="33"/>
      <c r="AG13" s="33"/>
      <c r="AH13" s="33"/>
      <c r="AI13" s="33"/>
      <c r="AJ13" s="34"/>
    </row>
    <row r="14" ht="17.25" customHeight="1">
      <c r="A14" s="49">
        <v>9294</v>
      </c>
      <c r="B14" t="s" s="50">
        <f>VLOOKUP(A14,'Membership-Insurance Progress R'!B$8:C$719,2,FALSE)</f>
        <v>296</v>
      </c>
      <c r="C14" t="s" s="51">
        <f>VLOOKUP(A14,'Membership-Insurance Progress R'!B$8:D$601,3,FALSE)</f>
        <v>301</v>
      </c>
      <c r="D14" s="52">
        <f>VLOOKUP(A14,'Membership-Insurance Progress R'!B$8:U$601,4,FALSE)</f>
        <v>60</v>
      </c>
      <c r="E14" s="53">
        <f>VLOOKUP(A14,'Membership-Insurance Progress R'!B$8:U$601,5,FALSE)</f>
        <v>4</v>
      </c>
      <c r="F14" s="53">
        <f>VLOOKUP($A14,'Membership-Insurance Progress R'!$B$8:$U$601,9,FALSE)</f>
        <v>4</v>
      </c>
      <c r="G14" s="53">
        <f>VLOOKUP($A14,'Membership-Insurance Progress R'!$B$8:$U$601,10,FALSE)</f>
        <v>0</v>
      </c>
      <c r="H14" s="53">
        <f>VLOOKUP($A14,'Membership-Insurance Progress R'!$B$8:$U$601,11,FALSE)</f>
        <v>4</v>
      </c>
      <c r="I14" s="54">
        <f>IF(E14,$H14/$E14,0)</f>
        <v>1</v>
      </c>
      <c r="J14" s="55">
        <f>VLOOKUP(A14,'Membership-Insurance Progress R'!B$8:U$601,13,FALSE)</f>
        <v>3</v>
      </c>
      <c r="K14" s="55">
        <f>VLOOKUP($A14,'Membership-Insurance Progress R'!$B$8:$U$601,17,FALSE)</f>
        <v>3</v>
      </c>
      <c r="L14" s="55">
        <f>VLOOKUP($A14,'Membership-Insurance Progress R'!$B$8:$U$601,18,FALSE)</f>
        <v>0</v>
      </c>
      <c r="M14" s="55">
        <f>VLOOKUP($A14,'Membership-Insurance Progress R'!$B$8:$U$601,19,FALSE)</f>
        <v>3</v>
      </c>
      <c r="N14" s="54">
        <f>IF(J14,$M14/$J14,0)</f>
        <v>1</v>
      </c>
      <c r="O14" s="57">
        <f>IF(ISERROR(VLOOKUP(A14,'365'!A$1:A$900,1,FALSE)),"x",VLOOKUP(A14,'365'!A$1:A$900,"x",FALSE))</f>
      </c>
      <c r="P14" s="57">
        <f>IF(ISERROR(VLOOKUP(A14,'1728'!A$1:A$900,1,FALSE)),"x",VLOOKUP(A14,'1728'!A$1:A$900,"x",FALSE))</f>
      </c>
      <c r="Q14" s="58">
        <f>IF(ISERROR(VLOOKUP(A14,'SP7'!A$1:A$897,1,FALSE)),"x",VLOOKUP(A14,'SP7'!A$1:A$897,"x",FALSE))</f>
      </c>
      <c r="R14" t="s" s="59">
        <v>39</v>
      </c>
      <c r="S14" t="s" s="59">
        <v>38</v>
      </c>
      <c r="T14" t="s" s="59">
        <v>38</v>
      </c>
      <c r="U14" t="s" s="59">
        <v>38</v>
      </c>
      <c r="V14" s="61"/>
      <c r="W14" t="s" s="56">
        <f>IF(ISERROR(VLOOKUP(A14,'185'!A$1:A$900,1,FALSE)),"x",VLOOKUP(A14,'185'!A$1:A$900,"x",FALSE))</f>
        <v>36</v>
      </c>
      <c r="X14" s="57">
        <f>IF(ISERROR(VLOOKUP(A14,'1295-1'!A$1:A$900,1,FALSE)),"x",VLOOKUP(A14,'1295-1'!A$1:A$900,"x",FALSE))</f>
      </c>
      <c r="Y14" s="48"/>
      <c r="Z14" s="33"/>
      <c r="AA14" s="33"/>
      <c r="AB14" s="33"/>
      <c r="AC14" s="33"/>
      <c r="AD14" s="33"/>
      <c r="AE14" s="33"/>
      <c r="AF14" s="33"/>
      <c r="AG14" s="33"/>
      <c r="AH14" s="33"/>
      <c r="AI14" s="33"/>
      <c r="AJ14" s="34"/>
    </row>
    <row r="15" ht="17.25" customHeight="1">
      <c r="A15" s="49">
        <v>9418</v>
      </c>
      <c r="B15" t="s" s="50">
        <f>VLOOKUP(A15,'Membership-Insurance Progress R'!B$8:C$719,2,FALSE)</f>
        <v>296</v>
      </c>
      <c r="C15" t="s" s="51">
        <f>VLOOKUP(A15,'Membership-Insurance Progress R'!B$8:D$601,3,FALSE)</f>
        <v>302</v>
      </c>
      <c r="D15" s="52">
        <f>VLOOKUP(A15,'Membership-Insurance Progress R'!B$8:U$601,4,FALSE)</f>
        <v>84</v>
      </c>
      <c r="E15" s="53">
        <f>VLOOKUP(A15,'Membership-Insurance Progress R'!B$8:U$601,5,FALSE)</f>
        <v>5</v>
      </c>
      <c r="F15" s="53">
        <f>VLOOKUP($A15,'Membership-Insurance Progress R'!$B$8:$U$601,9,FALSE)</f>
        <v>1</v>
      </c>
      <c r="G15" s="53">
        <f>VLOOKUP($A15,'Membership-Insurance Progress R'!$B$8:$U$601,10,FALSE)</f>
        <v>0</v>
      </c>
      <c r="H15" s="53">
        <f>VLOOKUP($A15,'Membership-Insurance Progress R'!$B$8:$U$601,11,FALSE)</f>
        <v>1</v>
      </c>
      <c r="I15" s="54">
        <f>IF(E15,$H15/$E15,0)</f>
        <v>0.2</v>
      </c>
      <c r="J15" s="55">
        <f>VLOOKUP(A15,'Membership-Insurance Progress R'!B$8:U$601,13,FALSE)</f>
        <v>3</v>
      </c>
      <c r="K15" s="55">
        <f>VLOOKUP($A15,'Membership-Insurance Progress R'!$B$8:$U$601,17,FALSE)</f>
        <v>2</v>
      </c>
      <c r="L15" s="55">
        <f>VLOOKUP($A15,'Membership-Insurance Progress R'!$B$8:$U$601,18,FALSE)</f>
        <v>0</v>
      </c>
      <c r="M15" s="55">
        <f>VLOOKUP($A15,'Membership-Insurance Progress R'!$B$8:$U$601,19,FALSE)</f>
        <v>2</v>
      </c>
      <c r="N15" s="54">
        <f>IF(J15,$M15/$J15,0)</f>
        <v>0.666666666666667</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39</v>
      </c>
      <c r="U15" t="s" s="59">
        <v>39</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49">
        <v>1357</v>
      </c>
      <c r="B16" t="s" s="50">
        <f>VLOOKUP(A16,'Membership-Insurance Progress R'!B$8:C$719,2,FALSE)</f>
        <v>303</v>
      </c>
      <c r="C16" t="s" s="51">
        <f>VLOOKUP(A16,'Membership-Insurance Progress R'!B$8:D$601,3,FALSE)</f>
        <v>304</v>
      </c>
      <c r="D16" s="52">
        <f>VLOOKUP(A16,'Membership-Insurance Progress R'!B$8:U$601,4,FALSE)</f>
        <v>215</v>
      </c>
      <c r="E16" s="53">
        <f>VLOOKUP(A16,'Membership-Insurance Progress R'!B$8:U$601,5,FALSE)</f>
        <v>14</v>
      </c>
      <c r="F16" s="53">
        <f>VLOOKUP($A16,'Membership-Insurance Progress R'!$B$8:$U$601,9,FALSE)</f>
        <v>0</v>
      </c>
      <c r="G16" s="53">
        <f>VLOOKUP($A16,'Membership-Insurance Progress R'!$B$8:$U$601,10,FALSE)</f>
        <v>0</v>
      </c>
      <c r="H16" s="53">
        <f>VLOOKUP($A16,'Membership-Insurance Progress R'!$B$8:$U$601,11,FALSE)</f>
        <v>0</v>
      </c>
      <c r="I16" s="54">
        <f>IF(E16,$H16/$E16,0)</f>
        <v>0</v>
      </c>
      <c r="J16" s="55">
        <f>VLOOKUP(A16,'Membership-Insurance Progress R'!B$8:U$601,13,FALSE)</f>
        <v>5</v>
      </c>
      <c r="K16" s="55">
        <f>VLOOKUP($A16,'Membership-Insurance Progress R'!$B$8:$U$601,17,FALSE)</f>
        <v>0</v>
      </c>
      <c r="L16" s="55">
        <f>VLOOKUP($A16,'Membership-Insurance Progress R'!$B$8:$U$601,18,FALSE)</f>
        <v>0</v>
      </c>
      <c r="M16" s="55">
        <f>VLOOKUP($A16,'Membership-Insurance Progress R'!$B$8:$U$601,19,FALSE)</f>
        <v>0</v>
      </c>
      <c r="N16" s="54">
        <f>IF(J16,$M16/$J16,0)</f>
        <v>0</v>
      </c>
      <c r="O16" s="57">
        <f>IF(ISERROR(VLOOKUP(A16,'365'!A$1:A$900,1,FALSE)),"x",VLOOKUP(A16,'365'!A$1:A$900,"x",FALSE))</f>
      </c>
      <c r="P16" s="57">
        <f>IF(ISERROR(VLOOKUP(A16,'1728'!A$1:A$900,1,FALSE)),"x",VLOOKUP(A16,'1728'!A$1:A$900,"x",FALSE))</f>
      </c>
      <c r="Q16" s="58">
        <f>IF(ISERROR(VLOOKUP(A16,'SP7'!A$1:A$897,1,FALSE)),"x",VLOOKUP(A16,'SP7'!A$1:A$897,"x",FALSE))</f>
      </c>
      <c r="R16" t="s" s="59">
        <v>37</v>
      </c>
      <c r="S16" t="s" s="59">
        <v>38</v>
      </c>
      <c r="T16" t="s" s="59">
        <v>38</v>
      </c>
      <c r="U16" t="s" s="59">
        <v>38</v>
      </c>
      <c r="V16" s="60"/>
      <c r="W16" t="s" s="56">
        <f>IF(ISERROR(VLOOKUP(A16,'185'!A$1:A$900,1,FALSE)),"x",VLOOKUP(A16,'185'!A$1:A$900,"x",FALSE))</f>
        <v>36</v>
      </c>
      <c r="X16" t="s" s="56">
        <f>IF(ISERROR(VLOOKUP(A16,'1295-1'!A$1:A$900,1,FALSE)),"x",VLOOKUP(A16,'1295-1'!A$1:A$900,"x",FALSE))</f>
        <v>36</v>
      </c>
      <c r="Y16" s="48"/>
      <c r="Z16" s="33"/>
      <c r="AA16" s="33"/>
      <c r="AB16" s="33"/>
      <c r="AC16" s="33"/>
      <c r="AD16" s="33"/>
      <c r="AE16" s="33"/>
      <c r="AF16" s="33"/>
      <c r="AG16" s="33"/>
      <c r="AH16" s="33"/>
      <c r="AI16" s="33"/>
      <c r="AJ16" s="34"/>
    </row>
    <row r="17" ht="17.25" customHeight="1">
      <c r="A17" s="49">
        <v>4156</v>
      </c>
      <c r="B17" t="s" s="50">
        <f>VLOOKUP(A17,'Membership-Insurance Progress R'!B$8:C$719,2,FALSE)</f>
        <v>303</v>
      </c>
      <c r="C17" t="s" s="51">
        <f>VLOOKUP(A17,'Membership-Insurance Progress R'!B$8:D$601,3,FALSE)</f>
        <v>305</v>
      </c>
      <c r="D17" s="52">
        <f>VLOOKUP(A17,'Membership-Insurance Progress R'!B$8:U$601,4,FALSE)</f>
        <v>179</v>
      </c>
      <c r="E17" s="53">
        <f>VLOOKUP(A17,'Membership-Insurance Progress R'!B$8:U$601,5,FALSE)</f>
        <v>12</v>
      </c>
      <c r="F17" s="53">
        <f>VLOOKUP($A17,'Membership-Insurance Progress R'!$B$8:$U$601,9,FALSE)</f>
        <v>0</v>
      </c>
      <c r="G17" s="53">
        <f>VLOOKUP($A17,'Membership-Insurance Progress R'!$B$8:$U$601,10,FALSE)</f>
        <v>0</v>
      </c>
      <c r="H17" s="53">
        <f>VLOOKUP($A17,'Membership-Insurance Progress R'!$B$8:$U$601,11,FALSE)</f>
        <v>0</v>
      </c>
      <c r="I17" s="54">
        <f>IF(E17,$H17/$E17,0)</f>
        <v>0</v>
      </c>
      <c r="J17" s="55">
        <f>VLOOKUP(A17,'Membership-Insurance Progress R'!B$8:U$601,13,FALSE)</f>
        <v>4</v>
      </c>
      <c r="K17" s="55">
        <f>VLOOKUP($A17,'Membership-Insurance Progress R'!$B$8:$U$601,17,FALSE)</f>
        <v>1</v>
      </c>
      <c r="L17" s="55">
        <f>VLOOKUP($A17,'Membership-Insurance Progress R'!$B$8:$U$601,18,FALSE)</f>
        <v>1</v>
      </c>
      <c r="M17" s="55">
        <f>VLOOKUP($A17,'Membership-Insurance Progress R'!$B$8:$U$601,19,FALSE)</f>
        <v>0</v>
      </c>
      <c r="N17" s="54">
        <f>IF(J17,$M17/$J17,0)</f>
        <v>0</v>
      </c>
      <c r="O17" t="s" s="56">
        <f>IF(ISERROR(VLOOKUP(A17,'365'!A$1:A$900,1,FALSE)),"x",VLOOKUP(A17,'365'!A$1:A$900,"x",FALSE))</f>
        <v>36</v>
      </c>
      <c r="P17" s="57">
        <f>IF(ISERROR(VLOOKUP(A17,'1728'!A$1:A$900,1,FALSE)),"x",VLOOKUP(A17,'1728'!A$1:A$900,"x",FALSE))</f>
      </c>
      <c r="Q17" s="58">
        <f>IF(ISERROR(VLOOKUP(A17,'SP7'!A$1:A$897,1,FALSE)),"x",VLOOKUP(A17,'SP7'!A$1:A$897,"x",FALSE))</f>
      </c>
      <c r="R17" t="s" s="59">
        <v>39</v>
      </c>
      <c r="S17" t="s" s="59">
        <v>38</v>
      </c>
      <c r="T17" t="s" s="59">
        <v>38</v>
      </c>
      <c r="U17" t="s" s="59">
        <v>38</v>
      </c>
      <c r="V17" s="60"/>
      <c r="W17" t="s" s="56">
        <f>IF(ISERROR(VLOOKUP(A17,'185'!A$1:A$900,1,FALSE)),"x",VLOOKUP(A17,'185'!A$1:A$900,"x",FALSE))</f>
        <v>36</v>
      </c>
      <c r="X17" t="s" s="56">
        <f>IF(ISERROR(VLOOKUP(A17,'1295-1'!A$1:A$900,1,FALSE)),"x",VLOOKUP(A17,'1295-1'!A$1:A$900,"x",FALSE))</f>
        <v>36</v>
      </c>
      <c r="Y17" s="48"/>
      <c r="Z17" s="33"/>
      <c r="AA17" s="33"/>
      <c r="AB17" s="33"/>
      <c r="AC17" s="33"/>
      <c r="AD17" s="33"/>
      <c r="AE17" s="33"/>
      <c r="AF17" s="33"/>
      <c r="AG17" s="33"/>
      <c r="AH17" s="33"/>
      <c r="AI17" s="33"/>
      <c r="AJ17" s="34"/>
    </row>
    <row r="18" ht="17.25" customHeight="1">
      <c r="A18" s="49">
        <v>4818</v>
      </c>
      <c r="B18" t="s" s="50">
        <f>VLOOKUP(A18,'Membership-Insurance Progress R'!B$8:C$719,2,FALSE)</f>
        <v>303</v>
      </c>
      <c r="C18" t="s" s="51">
        <f>VLOOKUP(A18,'Membership-Insurance Progress R'!B$8:D$601,3,FALSE)</f>
        <v>306</v>
      </c>
      <c r="D18" s="52">
        <f>VLOOKUP(A18,'Membership-Insurance Progress R'!B$8:U$601,4,FALSE)</f>
        <v>50</v>
      </c>
      <c r="E18" s="53">
        <f>VLOOKUP(A18,'Membership-Insurance Progress R'!B$8:U$601,5,FALSE)</f>
        <v>4</v>
      </c>
      <c r="F18" s="53">
        <f>VLOOKUP($A18,'Membership-Insurance Progress R'!$B$8:$U$601,9,FALSE)</f>
        <v>0</v>
      </c>
      <c r="G18" s="53">
        <f>VLOOKUP($A18,'Membership-Insurance Progress R'!$B$8:$U$601,10,FALSE)</f>
        <v>0</v>
      </c>
      <c r="H18" s="53">
        <f>VLOOKUP($A18,'Membership-Insurance Progress R'!$B$8:$U$601,11,FALSE)</f>
        <v>0</v>
      </c>
      <c r="I18" s="54">
        <f>IF(E18,$H18/$E18,0)</f>
        <v>0</v>
      </c>
      <c r="J18" s="55">
        <f>VLOOKUP(A18,'Membership-Insurance Progress R'!B$8:U$601,13,FALSE)</f>
        <v>3</v>
      </c>
      <c r="K18" s="55">
        <f>VLOOKUP($A18,'Membership-Insurance Progress R'!$B$8:$U$601,17,FALSE)</f>
        <v>0</v>
      </c>
      <c r="L18" s="55">
        <f>VLOOKUP($A18,'Membership-Insurance Progress R'!$B$8:$U$601,18,FALSE)</f>
        <v>0</v>
      </c>
      <c r="M18" s="55">
        <f>VLOOKUP($A18,'Membership-Insurance Progress R'!$B$8:$U$601,19,FALSE)</f>
        <v>0</v>
      </c>
      <c r="N18" s="54">
        <f>IF(J18,$M18/$J18,0)</f>
        <v>0</v>
      </c>
      <c r="O18" t="s" s="56">
        <f>IF(ISERROR(VLOOKUP(A18,'365'!A$1:A$900,1,FALSE)),"x",VLOOKUP(A18,'365'!A$1:A$900,"x",FALSE))</f>
        <v>36</v>
      </c>
      <c r="P18" s="57">
        <f>IF(ISERROR(VLOOKUP(A18,'1728'!A$1:A$900,1,FALSE)),"x",VLOOKUP(A18,'1728'!A$1:A$900,"x",FALSE))</f>
      </c>
      <c r="Q18" s="58">
        <f>IF(ISERROR(VLOOKUP(A18,'SP7'!A$1:A$897,1,FALSE)),"x",VLOOKUP(A18,'SP7'!A$1:A$897,"x",FALSE))</f>
      </c>
      <c r="R18" t="s" s="59">
        <v>37</v>
      </c>
      <c r="S18" t="s" s="59">
        <v>39</v>
      </c>
      <c r="T18" t="s" s="59">
        <v>38</v>
      </c>
      <c r="U18" t="s" s="59">
        <v>38</v>
      </c>
      <c r="V18" s="60"/>
      <c r="W18" t="s" s="56">
        <f>IF(ISERROR(VLOOKUP(A18,'185'!A$1:A$900,1,FALSE)),"x",VLOOKUP(A18,'185'!A$1:A$900,"x",FALSE))</f>
        <v>36</v>
      </c>
      <c r="X18" t="s" s="56">
        <f>IF(ISERROR(VLOOKUP(A18,'1295-1'!A$1:A$900,1,FALSE)),"x",VLOOKUP(A18,'1295-1'!A$1:A$900,"x",FALSE))</f>
        <v>36</v>
      </c>
      <c r="Y18" s="48"/>
      <c r="Z18" s="33"/>
      <c r="AA18" s="33"/>
      <c r="AB18" s="33"/>
      <c r="AC18" s="33"/>
      <c r="AD18" s="33"/>
      <c r="AE18" s="33"/>
      <c r="AF18" s="33"/>
      <c r="AG18" s="33"/>
      <c r="AH18" s="33"/>
      <c r="AI18" s="33"/>
      <c r="AJ18" s="34"/>
    </row>
    <row r="19" ht="17.25" customHeight="1">
      <c r="A19" s="62">
        <v>8438</v>
      </c>
      <c r="B19" t="s" s="50">
        <f>VLOOKUP(A19,'Membership-Insurance Progress R'!B$8:C$719,2,FALSE)</f>
        <v>303</v>
      </c>
      <c r="C19" t="s" s="51">
        <f>VLOOKUP(A19,'Membership-Insurance Progress R'!B$8:D$601,3,FALSE)</f>
        <v>307</v>
      </c>
      <c r="D19" s="52">
        <f>VLOOKUP(A19,'Membership-Insurance Progress R'!B$8:U$601,4,FALSE)</f>
        <v>6</v>
      </c>
      <c r="E19" s="53">
        <f>VLOOKUP(A19,'Membership-Insurance Progress R'!B$8:U$601,5,FALSE)</f>
        <v>18</v>
      </c>
      <c r="F19" s="53">
        <f>VLOOKUP($A19,'Membership-Insurance Progress R'!$B$8:$U$601,9,FALSE)</f>
        <v>0</v>
      </c>
      <c r="G19" s="53">
        <f>VLOOKUP($A19,'Membership-Insurance Progress R'!$B$8:$U$601,10,FALSE)</f>
        <v>0</v>
      </c>
      <c r="H19" s="53">
        <f>VLOOKUP($A19,'Membership-Insurance Progress R'!$B$8:$U$601,11,FALSE)</f>
        <v>0</v>
      </c>
      <c r="I19" s="54">
        <f>IF(E19,$H19/$E19,0)</f>
        <v>0</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s="57">
        <f>IF(ISERROR(VLOOKUP(A19,'365'!A$1:A$900,1,FALSE)),"x",VLOOKUP(A19,'365'!A$1:A$900,"x",FALSE))</f>
      </c>
      <c r="P19" s="57">
        <f>IF(ISERROR(VLOOKUP(A19,'1728'!A$1:A$900,1,FALSE)),"x",VLOOKUP(A19,'1728'!A$1:A$900,"x",FALSE))</f>
      </c>
      <c r="Q19" s="58">
        <f>IF(ISERROR(VLOOKUP(A19,'SP7'!A$1:A$897,1,FALSE)),"x",VLOOKUP(A19,'SP7'!A$1:A$897,"x",FALSE))</f>
      </c>
      <c r="R19" t="s" s="59">
        <v>38</v>
      </c>
      <c r="S19" t="s" s="59">
        <v>38</v>
      </c>
      <c r="T19" t="s" s="59">
        <v>38</v>
      </c>
      <c r="U19" t="s" s="59">
        <v>38</v>
      </c>
      <c r="V19" s="60"/>
      <c r="W19" s="57">
        <f>IF(ISERROR(VLOOKUP(A19,'185'!A$1:A$900,1,FALSE)),"x",VLOOKUP(A19,'185'!A$1:A$900,"x",FALSE))</f>
      </c>
      <c r="X19" s="57">
        <f>IF(ISERROR(VLOOKUP(A19,'1295-1'!A$1:A$900,1,FALSE)),"x",VLOOKUP(A19,'1295-1'!A$1:A$900,"x",FALSE))</f>
      </c>
      <c r="Y19" s="48"/>
      <c r="Z19" s="33"/>
      <c r="AA19" s="33"/>
      <c r="AB19" s="33"/>
      <c r="AC19" s="33"/>
      <c r="AD19" s="33"/>
      <c r="AE19" s="33"/>
      <c r="AF19" s="33"/>
      <c r="AG19" s="33"/>
      <c r="AH19" s="33"/>
      <c r="AI19" s="33"/>
      <c r="AJ19" s="34"/>
    </row>
    <row r="20" ht="17.25" customHeight="1">
      <c r="A20" s="49">
        <v>12061</v>
      </c>
      <c r="B20" t="s" s="50">
        <f>VLOOKUP(A20,'Membership-Insurance Progress R'!B$8:C$719,2,FALSE)</f>
        <v>303</v>
      </c>
      <c r="C20" t="s" s="51">
        <f>VLOOKUP(A20,'Membership-Insurance Progress R'!B$8:D$601,3,FALSE)</f>
        <v>308</v>
      </c>
      <c r="D20" s="52">
        <f>VLOOKUP(A20,'Membership-Insurance Progress R'!B$8:U$601,4,FALSE)</f>
        <v>50</v>
      </c>
      <c r="E20" s="53">
        <f>VLOOKUP(A20,'Membership-Insurance Progress R'!B$8:U$601,5,FALSE)</f>
        <v>4</v>
      </c>
      <c r="F20" s="53">
        <f>VLOOKUP($A20,'Membership-Insurance Progress R'!$B$8:$U$601,9,FALSE)</f>
        <v>0</v>
      </c>
      <c r="G20" s="53">
        <f>VLOOKUP($A20,'Membership-Insurance Progress R'!$B$8:$U$601,10,FALSE)</f>
        <v>0</v>
      </c>
      <c r="H20" s="53">
        <f>VLOOKUP($A20,'Membership-Insurance Progress R'!$B$8:$U$601,11,FALSE)</f>
        <v>0</v>
      </c>
      <c r="I20" s="54">
        <f>IF(E20,$H20/$E20,0)</f>
        <v>0</v>
      </c>
      <c r="J20" s="55">
        <f>VLOOKUP(A20,'Membership-Insurance Progress R'!B$8:U$601,13,FALSE)</f>
        <v>3</v>
      </c>
      <c r="K20" s="55">
        <f>VLOOKUP($A20,'Membership-Insurance Progress R'!$B$8:$U$601,17,FALSE)</f>
        <v>0</v>
      </c>
      <c r="L20" s="55">
        <f>VLOOKUP($A20,'Membership-Insurance Progress R'!$B$8:$U$601,18,FALSE)</f>
        <v>0</v>
      </c>
      <c r="M20" s="55">
        <f>VLOOKUP($A20,'Membership-Insurance Progress R'!$B$8:$U$601,19,FALSE)</f>
        <v>0</v>
      </c>
      <c r="N20" s="54">
        <f>IF(J20,$M20/$J20,0)</f>
        <v>0</v>
      </c>
      <c r="O20" t="s" s="56">
        <f>IF(ISERROR(VLOOKUP(A20,'365'!A$1:A$900,1,FALSE)),"x",VLOOKUP(A20,'365'!A$1:A$900,"x",FALSE))</f>
        <v>36</v>
      </c>
      <c r="P20" s="57">
        <f>IF(ISERROR(VLOOKUP(A20,'1728'!A$1:A$900,1,FALSE)),"x",VLOOKUP(A20,'1728'!A$1:A$900,"x",FALSE))</f>
      </c>
      <c r="Q20" s="58">
        <f>IF(ISERROR(VLOOKUP(A20,'SP7'!A$1:A$897,1,FALSE)),"x",VLOOKUP(A20,'SP7'!A$1:A$897,"x",FALSE))</f>
      </c>
      <c r="R20" t="s" s="59">
        <v>37</v>
      </c>
      <c r="S20" t="s" s="59">
        <v>38</v>
      </c>
      <c r="T20" t="s" s="59">
        <v>38</v>
      </c>
      <c r="U20" t="s" s="59">
        <v>38</v>
      </c>
      <c r="V20" s="60"/>
      <c r="W20" t="s" s="56">
        <f>IF(ISERROR(VLOOKUP(A20,'185'!A$1:A$900,1,FALSE)),"x",VLOOKUP(A20,'185'!A$1:A$900,"x",FALSE))</f>
        <v>36</v>
      </c>
      <c r="X20" t="s" s="56">
        <f>IF(ISERROR(VLOOKUP(A20,'1295-1'!A$1:A$900,1,FALSE)),"x",VLOOKUP(A20,'1295-1'!A$1:A$900,"x",FALSE))</f>
        <v>36</v>
      </c>
      <c r="Y20" s="48"/>
      <c r="Z20" s="33"/>
      <c r="AA20" s="33"/>
      <c r="AB20" s="33"/>
      <c r="AC20" s="33"/>
      <c r="AD20" s="33"/>
      <c r="AE20" s="33"/>
      <c r="AF20" s="33"/>
      <c r="AG20" s="33"/>
      <c r="AH20" s="33"/>
      <c r="AI20" s="33"/>
      <c r="AJ20" s="34"/>
    </row>
    <row r="21" ht="17.25" customHeight="1">
      <c r="A21" s="49">
        <v>3399</v>
      </c>
      <c r="B21" t="s" s="50">
        <f>VLOOKUP(A21,'Membership-Insurance Progress R'!B$8:C$719,2,FALSE)</f>
        <v>309</v>
      </c>
      <c r="C21" t="s" s="51">
        <f>VLOOKUP(A21,'Membership-Insurance Progress R'!B$8:D$601,3,FALSE)</f>
        <v>310</v>
      </c>
      <c r="D21" s="52">
        <f>VLOOKUP(A21,'Membership-Insurance Progress R'!B$8:U$601,4,FALSE)</f>
        <v>0</v>
      </c>
      <c r="E21" s="53">
        <f>VLOOKUP(A21,'Membership-Insurance Progress R'!B$8:U$601,5,FALSE)</f>
        <v>24</v>
      </c>
      <c r="F21" s="53">
        <f>VLOOKUP($A21,'Membership-Insurance Progress R'!$B$8:$U$601,9,FALSE)</f>
        <v>0</v>
      </c>
      <c r="G21" s="53">
        <f>VLOOKUP($A21,'Membership-Insurance Progress R'!$B$8:$U$601,10,FALSE)</f>
        <v>0</v>
      </c>
      <c r="H21" s="53">
        <f>VLOOKUP($A21,'Membership-Insurance Progress R'!$B$8:$U$601,11,FALSE)</f>
        <v>0</v>
      </c>
      <c r="I21" s="54">
        <f>IF(E21,$H21/$E21,0)</f>
        <v>0</v>
      </c>
      <c r="J21" s="55">
        <f>VLOOKUP(A21,'Membership-Insurance Progress R'!B$8:U$601,13,FALSE)</f>
        <v>3</v>
      </c>
      <c r="K21" s="55">
        <f>VLOOKUP($A21,'Membership-Insurance Progress R'!$B$8:$U$601,17,FALSE)</f>
        <v>0</v>
      </c>
      <c r="L21" s="55">
        <f>VLOOKUP($A21,'Membership-Insurance Progress R'!$B$8:$U$601,18,FALSE)</f>
        <v>0</v>
      </c>
      <c r="M21" s="55">
        <f>VLOOKUP($A21,'Membership-Insurance Progress R'!$B$8:$U$601,19,FALSE)</f>
        <v>0</v>
      </c>
      <c r="N21" s="54">
        <f>IF(J21,$M21/$J21,0)</f>
        <v>0</v>
      </c>
      <c r="O21" s="57">
        <f>IF(ISERROR(VLOOKUP(A21,'365'!A$1:A$900,1,FALSE)),"x",VLOOKUP(A21,'365'!A$1:A$900,"x",FALSE))</f>
      </c>
      <c r="P21" s="57">
        <f>IF(ISERROR(VLOOKUP(A21,'1728'!A$1:A$900,1,FALSE)),"x",VLOOKUP(A21,'1728'!A$1:A$900,"x",FALSE))</f>
      </c>
      <c r="Q21" s="58">
        <f>IF(ISERROR(VLOOKUP(A21,'SP7'!A$1:A$897,1,FALSE)),"x",VLOOKUP(A21,'SP7'!A$1:A$897,"x",FALSE))</f>
      </c>
      <c r="R21" t="s" s="59">
        <v>38</v>
      </c>
      <c r="S21" t="s" s="59">
        <v>38</v>
      </c>
      <c r="T21" t="s" s="59">
        <v>38</v>
      </c>
      <c r="U21" t="s" s="59">
        <v>38</v>
      </c>
      <c r="V21" s="60"/>
      <c r="W21" s="57">
        <f>IF(ISERROR(VLOOKUP(A21,'185'!A$1:A$900,1,FALSE)),"x",VLOOKUP(A21,'185'!A$1:A$900,"x",FALSE))</f>
      </c>
      <c r="X21" s="57">
        <f>IF(ISERROR(VLOOKUP(A21,'1295-1'!A$1:A$900,1,FALSE)),"x",VLOOKUP(A21,'1295-1'!A$1:A$900,"x",FALSE))</f>
      </c>
      <c r="Y21" s="48"/>
      <c r="Z21" s="33"/>
      <c r="AA21" s="33"/>
      <c r="AB21" s="33"/>
      <c r="AC21" s="33"/>
      <c r="AD21" s="33"/>
      <c r="AE21" s="33"/>
      <c r="AF21" s="33"/>
      <c r="AG21" s="33"/>
      <c r="AH21" s="33"/>
      <c r="AI21" s="33"/>
      <c r="AJ21" s="34"/>
    </row>
    <row r="22" ht="17.25" customHeight="1">
      <c r="A22" s="49">
        <v>4346</v>
      </c>
      <c r="B22" t="s" s="50">
        <f>VLOOKUP(A22,'Membership-Insurance Progress R'!B$8:C$719,2,FALSE)</f>
        <v>309</v>
      </c>
      <c r="C22" t="s" s="51">
        <f>VLOOKUP(A22,'Membership-Insurance Progress R'!B$8:D$601,3,FALSE)</f>
        <v>311</v>
      </c>
      <c r="D22" s="52">
        <f>VLOOKUP(A22,'Membership-Insurance Progress R'!B$8:U$601,4,FALSE)</f>
        <v>0</v>
      </c>
      <c r="E22" s="53">
        <f>VLOOKUP(A22,'Membership-Insurance Progress R'!B$8:U$601,5,FALSE)</f>
        <v>24</v>
      </c>
      <c r="F22" s="53">
        <f>VLOOKUP($A22,'Membership-Insurance Progress R'!$B$8:$U$601,9,FALSE)</f>
        <v>0</v>
      </c>
      <c r="G22" s="53">
        <f>VLOOKUP($A22,'Membership-Insurance Progress R'!$B$8:$U$601,10,FALSE)</f>
        <v>0</v>
      </c>
      <c r="H22" s="53">
        <f>VLOOKUP($A22,'Membership-Insurance Progress R'!$B$8:$U$601,11,FALSE)</f>
        <v>0</v>
      </c>
      <c r="I22" s="54">
        <f>IF(E22,$H22/$E22,0)</f>
        <v>0</v>
      </c>
      <c r="J22" s="55">
        <f>VLOOKUP(A22,'Membership-Insurance Progress R'!B$8:U$601,13,FALSE)</f>
        <v>3</v>
      </c>
      <c r="K22" s="55">
        <f>VLOOKUP($A22,'Membership-Insurance Progress R'!$B$8:$U$601,17,FALSE)</f>
        <v>0</v>
      </c>
      <c r="L22" s="55">
        <f>VLOOKUP($A22,'Membership-Insurance Progress R'!$B$8:$U$601,18,FALSE)</f>
        <v>0</v>
      </c>
      <c r="M22" s="55">
        <f>VLOOKUP($A22,'Membership-Insurance Progress R'!$B$8:$U$601,19,FALSE)</f>
        <v>0</v>
      </c>
      <c r="N22" s="54">
        <f>IF(J22,$M22/$J22,0)</f>
        <v>0</v>
      </c>
      <c r="O22" s="57">
        <f>IF(ISERROR(VLOOKUP(A22,'365'!A$1:A$900,1,FALSE)),"x",VLOOKUP(A22,'365'!A$1:A$900,"x",FALSE))</f>
      </c>
      <c r="P22" s="57">
        <f>IF(ISERROR(VLOOKUP(A22,'1728'!A$1:A$900,1,FALSE)),"x",VLOOKUP(A22,'1728'!A$1:A$900,"x",FALSE))</f>
      </c>
      <c r="Q22" s="58">
        <f>IF(ISERROR(VLOOKUP(A22,'SP7'!A$1:A$897,1,FALSE)),"x",VLOOKUP(A22,'SP7'!A$1:A$897,"x",FALSE))</f>
      </c>
      <c r="R22" t="s" s="59">
        <v>38</v>
      </c>
      <c r="S22" t="s" s="59">
        <v>38</v>
      </c>
      <c r="T22" t="s" s="59">
        <v>38</v>
      </c>
      <c r="U22" t="s" s="59">
        <v>38</v>
      </c>
      <c r="V22" s="60"/>
      <c r="W22" s="57">
        <f>IF(ISERROR(VLOOKUP(A22,'185'!A$1:A$900,1,FALSE)),"x",VLOOKUP(A22,'185'!A$1:A$900,"x",FALSE))</f>
      </c>
      <c r="X22" s="57">
        <f>IF(ISERROR(VLOOKUP(A22,'1295-1'!A$1:A$900,1,FALSE)),"x",VLOOKUP(A22,'1295-1'!A$1:A$900,"x",FALSE))</f>
      </c>
      <c r="Y22" s="48"/>
      <c r="Z22" s="33"/>
      <c r="AA22" s="33"/>
      <c r="AB22" s="33"/>
      <c r="AC22" s="33"/>
      <c r="AD22" s="33"/>
      <c r="AE22" s="33"/>
      <c r="AF22" s="33"/>
      <c r="AG22" s="33"/>
      <c r="AH22" s="33"/>
      <c r="AI22" s="33"/>
      <c r="AJ22" s="34"/>
    </row>
    <row r="23" ht="17.25" customHeight="1">
      <c r="A23" s="62">
        <v>10045</v>
      </c>
      <c r="B23" t="s" s="50">
        <f>VLOOKUP(A23,'Membership-Insurance Progress R'!B$8:C$719,2,FALSE)</f>
        <v>309</v>
      </c>
      <c r="C23" t="s" s="51">
        <f>VLOOKUP(A23,'Membership-Insurance Progress R'!B$8:D$601,3,FALSE)</f>
        <v>312</v>
      </c>
      <c r="D23" s="52">
        <f>VLOOKUP(A23,'Membership-Insurance Progress R'!B$8:U$601,4,FALSE)</f>
        <v>1</v>
      </c>
      <c r="E23" s="53">
        <f>VLOOKUP(A23,'Membership-Insurance Progress R'!B$8:U$601,5,FALSE)</f>
        <v>23</v>
      </c>
      <c r="F23" s="53">
        <f>VLOOKUP($A23,'Membership-Insurance Progress R'!$B$8:$U$601,9,FALSE)</f>
        <v>0</v>
      </c>
      <c r="G23" s="53">
        <f>VLOOKUP($A23,'Membership-Insurance Progress R'!$B$8:$U$601,10,FALSE)</f>
        <v>0</v>
      </c>
      <c r="H23" s="53">
        <f>VLOOKUP($A23,'Membership-Insurance Progress R'!$B$8:$U$601,11,FALSE)</f>
        <v>0</v>
      </c>
      <c r="I23" s="54">
        <f>IF(E23,$H23/$E23,0)</f>
        <v>0</v>
      </c>
      <c r="J23" s="55">
        <f>VLOOKUP(A23,'Membership-Insurance Progress R'!B$8:U$601,13,FALSE)</f>
        <v>3</v>
      </c>
      <c r="K23" s="55">
        <f>VLOOKUP($A23,'Membership-Insurance Progress R'!$B$8:$U$601,17,FALSE)</f>
        <v>0</v>
      </c>
      <c r="L23" s="55">
        <f>VLOOKUP($A23,'Membership-Insurance Progress R'!$B$8:$U$601,18,FALSE)</f>
        <v>0</v>
      </c>
      <c r="M23" s="55">
        <f>VLOOKUP($A23,'Membership-Insurance Progress R'!$B$8:$U$601,19,FALSE)</f>
        <v>0</v>
      </c>
      <c r="N23" s="54">
        <f>IF(J23,$M23/$J23,0)</f>
        <v>0</v>
      </c>
      <c r="O23" s="57">
        <f>IF(ISERROR(VLOOKUP(A23,'365'!A$1:A$900,1,FALSE)),"x",VLOOKUP(A23,'365'!A$1:A$900,"x",FALSE))</f>
      </c>
      <c r="P23" s="57">
        <f>IF(ISERROR(VLOOKUP(A23,'1728'!A$1:A$900,1,FALSE)),"x",VLOOKUP(A23,'1728'!A$1:A$900,"x",FALSE))</f>
      </c>
      <c r="Q23" s="58">
        <f>IF(ISERROR(VLOOKUP(A23,'SP7'!A$1:A$897,1,FALSE)),"x",VLOOKUP(A23,'SP7'!A$1:A$897,"x",FALSE))</f>
      </c>
      <c r="R23" t="s" s="59">
        <v>38</v>
      </c>
      <c r="S23" t="s" s="59">
        <v>38</v>
      </c>
      <c r="T23" t="s" s="59">
        <v>38</v>
      </c>
      <c r="U23" t="s" s="59">
        <v>38</v>
      </c>
      <c r="V23" s="60"/>
      <c r="W23" s="57">
        <f>IF(ISERROR(VLOOKUP(A23,'185'!A$1:A$900,1,FALSE)),"x",VLOOKUP(A23,'185'!A$1:A$900,"x",FALSE))</f>
      </c>
      <c r="X23" s="57">
        <f>IF(ISERROR(VLOOKUP(A23,'1295-1'!A$1:A$900,1,FALSE)),"x",VLOOKUP(A23,'1295-1'!A$1:A$900,"x",FALSE))</f>
      </c>
      <c r="Y23" s="48"/>
      <c r="Z23" s="33"/>
      <c r="AA23" s="33"/>
      <c r="AB23" s="33"/>
      <c r="AC23" s="33"/>
      <c r="AD23" s="33"/>
      <c r="AE23" s="33"/>
      <c r="AF23" s="33"/>
      <c r="AG23" s="33"/>
      <c r="AH23" s="33"/>
      <c r="AI23" s="33"/>
      <c r="AJ23" s="34"/>
    </row>
    <row r="24" ht="17.25" customHeight="1">
      <c r="A24" s="49">
        <v>10912</v>
      </c>
      <c r="B24" t="s" s="50">
        <f>VLOOKUP(A24,'Membership-Insurance Progress R'!B$8:C$719,2,FALSE)</f>
        <v>309</v>
      </c>
      <c r="C24" t="s" s="51">
        <f>VLOOKUP(A24,'Membership-Insurance Progress R'!B$8:D$601,3,FALSE)</f>
        <v>140</v>
      </c>
      <c r="D24" s="52">
        <f>VLOOKUP(A24,'Membership-Insurance Progress R'!B$8:U$601,4,FALSE)</f>
        <v>0</v>
      </c>
      <c r="E24" s="53">
        <f>VLOOKUP(A24,'Membership-Insurance Progress R'!B$8:U$601,5,FALSE)</f>
        <v>24</v>
      </c>
      <c r="F24" s="53">
        <f>VLOOKUP($A24,'Membership-Insurance Progress R'!$B$8:$U$601,9,FALSE)</f>
        <v>0</v>
      </c>
      <c r="G24" s="53">
        <f>VLOOKUP($A24,'Membership-Insurance Progress R'!$B$8:$U$601,10,FALSE)</f>
        <v>0</v>
      </c>
      <c r="H24" s="53">
        <f>VLOOKUP($A24,'Membership-Insurance Progress R'!$B$8:$U$601,11,FALSE)</f>
        <v>0</v>
      </c>
      <c r="I24" s="54">
        <f>IF(E24,$H24/$E24,0)</f>
        <v>0</v>
      </c>
      <c r="J24" s="55">
        <f>VLOOKUP(A24,'Membership-Insurance Progress R'!B$8:U$601,13,FALSE)</f>
        <v>3</v>
      </c>
      <c r="K24" s="55">
        <f>VLOOKUP($A24,'Membership-Insurance Progress R'!$B$8:$U$601,17,FALSE)</f>
        <v>0</v>
      </c>
      <c r="L24" s="55">
        <f>VLOOKUP($A24,'Membership-Insurance Progress R'!$B$8:$U$601,18,FALSE)</f>
        <v>0</v>
      </c>
      <c r="M24" s="55">
        <f>VLOOKUP($A24,'Membership-Insurance Progress R'!$B$8:$U$601,19,FALSE)</f>
        <v>0</v>
      </c>
      <c r="N24" s="54">
        <f>IF(J24,$M24/$J24,0)</f>
        <v>0</v>
      </c>
      <c r="O24" s="57">
        <f>IF(ISERROR(VLOOKUP(A24,'365'!A$1:A$900,1,FALSE)),"x",VLOOKUP(A24,'365'!A$1:A$900,"x",FALSE))</f>
      </c>
      <c r="P24" s="57">
        <f>IF(ISERROR(VLOOKUP(A24,'1728'!A$1:A$900,1,FALSE)),"x",VLOOKUP(A24,'1728'!A$1:A$900,"x",FALSE))</f>
      </c>
      <c r="Q24" s="58">
        <f>IF(ISERROR(VLOOKUP(A24,'SP7'!A$1:A$897,1,FALSE)),"x",VLOOKUP(A24,'SP7'!A$1:A$897,"x",FALSE))</f>
      </c>
      <c r="R24" t="s" s="59">
        <v>38</v>
      </c>
      <c r="S24" t="s" s="59">
        <v>38</v>
      </c>
      <c r="T24" t="s" s="59">
        <v>38</v>
      </c>
      <c r="U24" t="s" s="59">
        <v>38</v>
      </c>
      <c r="V24" s="60"/>
      <c r="W24" s="57">
        <f>IF(ISERROR(VLOOKUP(A24,'185'!A$1:A$900,1,FALSE)),"x",VLOOKUP(A24,'185'!A$1:A$900,"x",FALSE))</f>
      </c>
      <c r="X24" s="57">
        <f>IF(ISERROR(VLOOKUP(A24,'1295-1'!A$1:A$900,1,FALSE)),"x",VLOOKUP(A24,'1295-1'!A$1:A$900,"x",FALSE))</f>
      </c>
      <c r="Y24" s="48"/>
      <c r="Z24" s="33"/>
      <c r="AA24" s="33"/>
      <c r="AB24" s="33"/>
      <c r="AC24" s="33"/>
      <c r="AD24" s="33"/>
      <c r="AE24" s="33"/>
      <c r="AF24" s="33"/>
      <c r="AG24" s="33"/>
      <c r="AH24" s="33"/>
      <c r="AI24" s="33"/>
      <c r="AJ24" s="34"/>
    </row>
    <row r="25" ht="17.25" customHeight="1">
      <c r="A25" s="62">
        <v>13192</v>
      </c>
      <c r="B25" t="s" s="50">
        <f>VLOOKUP(A25,'Membership-Insurance Progress R'!B$8:C$719,2,FALSE)</f>
        <v>309</v>
      </c>
      <c r="C25" t="s" s="51">
        <f>VLOOKUP(A25,'Membership-Insurance Progress R'!B$8:D$601,3,FALSE)</f>
        <v>304</v>
      </c>
      <c r="D25" s="52">
        <f>VLOOKUP(A25,'Membership-Insurance Progress R'!B$8:U$601,4,FALSE)</f>
        <v>1</v>
      </c>
      <c r="E25" s="53">
        <f>VLOOKUP(A25,'Membership-Insurance Progress R'!B$8:U$601,5,FALSE)</f>
        <v>24</v>
      </c>
      <c r="F25" s="53">
        <f>VLOOKUP($A25,'Membership-Insurance Progress R'!$B$8:$U$601,9,FALSE)</f>
        <v>0</v>
      </c>
      <c r="G25" s="53">
        <f>VLOOKUP($A25,'Membership-Insurance Progress R'!$B$8:$U$601,10,FALSE)</f>
        <v>0</v>
      </c>
      <c r="H25" s="53">
        <f>VLOOKUP($A25,'Membership-Insurance Progress R'!$B$8:$U$601,11,FALSE)</f>
        <v>0</v>
      </c>
      <c r="I25" s="54">
        <f>IF(E25,$H25/$E25,0)</f>
        <v>0</v>
      </c>
      <c r="J25" s="55">
        <f>VLOOKUP(A25,'Membership-Insurance Progress R'!B$8:U$601,13,FALSE)</f>
        <v>3</v>
      </c>
      <c r="K25" s="55">
        <f>VLOOKUP($A25,'Membership-Insurance Progress R'!$B$8:$U$601,17,FALSE)</f>
        <v>0</v>
      </c>
      <c r="L25" s="55">
        <f>VLOOKUP($A25,'Membership-Insurance Progress R'!$B$8:$U$601,18,FALSE)</f>
        <v>0</v>
      </c>
      <c r="M25" s="55">
        <f>VLOOKUP($A25,'Membership-Insurance Progress R'!$B$8:$U$601,19,FALSE)</f>
        <v>0</v>
      </c>
      <c r="N25" s="54">
        <f>IF(J25,$M25/$J25,0)</f>
        <v>0</v>
      </c>
      <c r="O25" s="57">
        <f>IF(ISERROR(VLOOKUP(A25,'365'!A$1:A$900,1,FALSE)),"x",VLOOKUP(A25,'365'!A$1:A$900,"x",FALSE))</f>
      </c>
      <c r="P25" s="57">
        <f>IF(ISERROR(VLOOKUP(A25,'1728'!A$1:A$900,1,FALSE)),"x",VLOOKUP(A25,'1728'!A$1:A$900,"x",FALSE))</f>
      </c>
      <c r="Q25" s="58">
        <f>IF(ISERROR(VLOOKUP(A25,'SP7'!A$1:A$897,1,FALSE)),"x",VLOOKUP(A25,'SP7'!A$1:A$897,"x",FALSE))</f>
      </c>
      <c r="R25" t="s" s="59">
        <v>38</v>
      </c>
      <c r="S25" t="s" s="59">
        <v>38</v>
      </c>
      <c r="T25" t="s" s="59">
        <v>38</v>
      </c>
      <c r="U25" t="s" s="59">
        <v>38</v>
      </c>
      <c r="V25" s="61"/>
      <c r="W25" s="57">
        <f>IF(ISERROR(VLOOKUP(A25,'185'!A$1:A$900,1,FALSE)),"x",VLOOKUP(A25,'185'!A$1:A$900,"x",FALSE))</f>
      </c>
      <c r="X25" s="57">
        <f>IF(ISERROR(VLOOKUP(A25,'1295-1'!A$1:A$900,1,FALSE)),"x",VLOOKUP(A25,'1295-1'!A$1:A$900,"x",FALSE))</f>
      </c>
      <c r="Y25" s="48"/>
      <c r="Z25" s="33"/>
      <c r="AA25" s="33"/>
      <c r="AB25" s="33"/>
      <c r="AC25" s="33"/>
      <c r="AD25" s="33"/>
      <c r="AE25" s="33"/>
      <c r="AF25" s="33"/>
      <c r="AG25" s="33"/>
      <c r="AH25" s="33"/>
      <c r="AI25" s="33"/>
      <c r="AJ25" s="34"/>
    </row>
    <row r="26" ht="17.25" customHeight="1">
      <c r="A26" s="49">
        <v>1199</v>
      </c>
      <c r="B26" t="s" s="50">
        <f>VLOOKUP(A26,'Membership-Insurance Progress R'!B$8:C$719,2,FALSE)</f>
        <v>313</v>
      </c>
      <c r="C26" t="s" s="51">
        <f>VLOOKUP(A26,'Membership-Insurance Progress R'!B$8:D$601,3,FALSE)</f>
        <v>314</v>
      </c>
      <c r="D26" s="52">
        <f>VLOOKUP(A26,'Membership-Insurance Progress R'!B$8:U$601,4,FALSE)</f>
        <v>76</v>
      </c>
      <c r="E26" s="53">
        <f>VLOOKUP(A26,'Membership-Insurance Progress R'!B$8:U$601,5,FALSE)</f>
        <v>5</v>
      </c>
      <c r="F26" s="53">
        <f>VLOOKUP($A26,'Membership-Insurance Progress R'!$B$8:$U$601,9,FALSE)</f>
        <v>0</v>
      </c>
      <c r="G26" s="53">
        <f>VLOOKUP($A26,'Membership-Insurance Progress R'!$B$8:$U$601,10,FALSE)</f>
        <v>0</v>
      </c>
      <c r="H26" s="53">
        <f>VLOOKUP($A26,'Membership-Insurance Progress R'!$B$8:$U$601,11,FALSE)</f>
        <v>0</v>
      </c>
      <c r="I26" s="54">
        <f>IF(E26,$H26/$E26,0)</f>
        <v>0</v>
      </c>
      <c r="J26" s="55">
        <f>VLOOKUP(A26,'Membership-Insurance Progress R'!B$8:U$601,13,FALSE)</f>
        <v>3</v>
      </c>
      <c r="K26" s="55">
        <f>VLOOKUP($A26,'Membership-Insurance Progress R'!$B$8:$U$601,17,FALSE)</f>
        <v>1</v>
      </c>
      <c r="L26" s="55">
        <f>VLOOKUP($A26,'Membership-Insurance Progress R'!$B$8:$U$601,18,FALSE)</f>
        <v>1</v>
      </c>
      <c r="M26" s="55">
        <f>VLOOKUP($A26,'Membership-Insurance Progress R'!$B$8:$U$601,19,FALSE)</f>
        <v>0</v>
      </c>
      <c r="N26" s="54">
        <f>IF(J26,$M26/$J26,0)</f>
        <v>0</v>
      </c>
      <c r="O26" s="57">
        <f>IF(ISERROR(VLOOKUP(A26,'365'!A$1:A$900,1,FALSE)),"x",VLOOKUP(A26,'365'!A$1:A$900,"x",FALSE))</f>
      </c>
      <c r="P26" s="57">
        <f>IF(ISERROR(VLOOKUP(A26,'1728'!A$1:A$900,1,FALSE)),"x",VLOOKUP(A26,'1728'!A$1:A$900,"x",FALSE))</f>
      </c>
      <c r="Q26" s="58">
        <f>IF(ISERROR(VLOOKUP(A26,'SP7'!A$1:A$897,1,FALSE)),"x",VLOOKUP(A26,'SP7'!A$1:A$897,"x",FALSE))</f>
      </c>
      <c r="R26" t="s" s="59">
        <v>39</v>
      </c>
      <c r="S26" t="s" s="59">
        <v>38</v>
      </c>
      <c r="T26" t="s" s="59">
        <v>38</v>
      </c>
      <c r="U26" t="s" s="59">
        <v>38</v>
      </c>
      <c r="V26" s="61"/>
      <c r="W26" t="s" s="56">
        <f>IF(ISERROR(VLOOKUP(A26,'185'!A$1:A$900,1,FALSE)),"x",VLOOKUP(A26,'185'!A$1:A$900,"x",FALSE))</f>
        <v>36</v>
      </c>
      <c r="X26" t="s" s="56">
        <f>IF(ISERROR(VLOOKUP(A26,'1295-1'!A$1:A$900,1,FALSE)),"x",VLOOKUP(A26,'1295-1'!A$1:A$900,"x",FALSE))</f>
        <v>36</v>
      </c>
      <c r="Y26" s="48"/>
      <c r="Z26" s="33"/>
      <c r="AA26" s="33"/>
      <c r="AB26" s="33"/>
      <c r="AC26" s="33"/>
      <c r="AD26" s="33"/>
      <c r="AE26" s="33"/>
      <c r="AF26" s="33"/>
      <c r="AG26" s="33"/>
      <c r="AH26" s="33"/>
      <c r="AI26" s="33"/>
      <c r="AJ26" s="34"/>
    </row>
    <row r="27" ht="17.25" customHeight="1">
      <c r="A27" s="49">
        <v>2142</v>
      </c>
      <c r="B27" t="s" s="50">
        <f>VLOOKUP(A27,'Membership-Insurance Progress R'!B$8:C$719,2,FALSE)</f>
        <v>313</v>
      </c>
      <c r="C27" t="s" s="51">
        <f>VLOOKUP(A27,'Membership-Insurance Progress R'!B$8:D$601,3,FALSE)</f>
        <v>315</v>
      </c>
      <c r="D27" s="52">
        <f>VLOOKUP(A27,'Membership-Insurance Progress R'!B$8:U$601,4,FALSE)</f>
        <v>92</v>
      </c>
      <c r="E27" s="53">
        <f>VLOOKUP(A27,'Membership-Insurance Progress R'!B$8:U$601,5,FALSE)</f>
        <v>6</v>
      </c>
      <c r="F27" s="53">
        <f>VLOOKUP($A27,'Membership-Insurance Progress R'!$B$8:$U$601,9,FALSE)</f>
        <v>1</v>
      </c>
      <c r="G27" s="53">
        <f>VLOOKUP($A27,'Membership-Insurance Progress R'!$B$8:$U$601,10,FALSE)</f>
        <v>0</v>
      </c>
      <c r="H27" s="53">
        <f>VLOOKUP($A27,'Membership-Insurance Progress R'!$B$8:$U$601,11,FALSE)</f>
        <v>1</v>
      </c>
      <c r="I27" s="54">
        <f>IF(E27,$H27/$E27,0)</f>
        <v>0.166666666666667</v>
      </c>
      <c r="J27" s="55">
        <f>VLOOKUP(A27,'Membership-Insurance Progress R'!B$8:U$601,13,FALSE)</f>
        <v>3</v>
      </c>
      <c r="K27" s="55">
        <f>VLOOKUP($A27,'Membership-Insurance Progress R'!$B$8:$U$601,17,FALSE)</f>
        <v>4</v>
      </c>
      <c r="L27" s="55">
        <f>VLOOKUP($A27,'Membership-Insurance Progress R'!$B$8:$U$601,18,FALSE)</f>
        <v>0</v>
      </c>
      <c r="M27" s="55">
        <f>VLOOKUP($A27,'Membership-Insurance Progress R'!$B$8:$U$601,19,FALSE)</f>
        <v>4</v>
      </c>
      <c r="N27" s="54">
        <f>IF(J27,$M27/$J27,0)</f>
        <v>1.33333333333333</v>
      </c>
      <c r="O27" s="57">
        <f>IF(ISERROR(VLOOKUP(A27,'365'!A$1:A$900,1,FALSE)),"x",VLOOKUP(A27,'365'!A$1:A$900,"x",FALSE))</f>
      </c>
      <c r="P27" s="57">
        <f>IF(ISERROR(VLOOKUP(A27,'1728'!A$1:A$900,1,FALSE)),"x",VLOOKUP(A27,'1728'!A$1:A$900,"x",FALSE))</f>
      </c>
      <c r="Q27" s="58">
        <f>IF(ISERROR(VLOOKUP(A27,'SP7'!A$1:A$897,1,FALSE)),"x",VLOOKUP(A27,'SP7'!A$1:A$897,"x",FALSE))</f>
      </c>
      <c r="R27" t="s" s="59">
        <v>38</v>
      </c>
      <c r="S27" t="s" s="59">
        <v>38</v>
      </c>
      <c r="T27" t="s" s="59">
        <v>38</v>
      </c>
      <c r="U27" t="s" s="59">
        <v>38</v>
      </c>
      <c r="V27" s="60"/>
      <c r="W27" s="57">
        <f>IF(ISERROR(VLOOKUP(A27,'185'!A$1:A$900,1,FALSE)),"x",VLOOKUP(A27,'185'!A$1:A$900,"x",FALSE))</f>
      </c>
      <c r="X27" s="57">
        <f>IF(ISERROR(VLOOKUP(A27,'1295-1'!A$1:A$900,1,FALSE)),"x",VLOOKUP(A27,'1295-1'!A$1:A$900,"x",FALSE))</f>
      </c>
      <c r="Y27" s="48"/>
      <c r="Z27" s="33"/>
      <c r="AA27" s="33"/>
      <c r="AB27" s="33"/>
      <c r="AC27" s="33"/>
      <c r="AD27" s="33"/>
      <c r="AE27" s="33"/>
      <c r="AF27" s="33"/>
      <c r="AG27" s="33"/>
      <c r="AH27" s="33"/>
      <c r="AI27" s="33"/>
      <c r="AJ27" s="34"/>
    </row>
    <row r="28" ht="17.25" customHeight="1">
      <c r="A28" s="49">
        <v>2972</v>
      </c>
      <c r="B28" t="s" s="50">
        <f>VLOOKUP(A28,'Membership-Insurance Progress R'!B$8:C$719,2,FALSE)</f>
        <v>313</v>
      </c>
      <c r="C28" t="s" s="51">
        <f>VLOOKUP(A28,'Membership-Insurance Progress R'!B$8:D$601,3,FALSE)</f>
        <v>316</v>
      </c>
      <c r="D28" s="52">
        <f>VLOOKUP(A28,'Membership-Insurance Progress R'!B$8:U$601,4,FALSE)</f>
        <v>73</v>
      </c>
      <c r="E28" s="53">
        <f>VLOOKUP(A28,'Membership-Insurance Progress R'!B$8:U$601,5,FALSE)</f>
        <v>5</v>
      </c>
      <c r="F28" s="53">
        <f>VLOOKUP($A28,'Membership-Insurance Progress R'!$B$8:$U$601,9,FALSE)</f>
        <v>2</v>
      </c>
      <c r="G28" s="53">
        <f>VLOOKUP($A28,'Membership-Insurance Progress R'!$B$8:$U$601,10,FALSE)</f>
        <v>0</v>
      </c>
      <c r="H28" s="53">
        <f>VLOOKUP($A28,'Membership-Insurance Progress R'!$B$8:$U$601,11,FALSE)</f>
        <v>2</v>
      </c>
      <c r="I28" s="54">
        <f>IF(E28,$H28/$E28,0)</f>
        <v>0.4</v>
      </c>
      <c r="J28" s="55">
        <f>VLOOKUP(A28,'Membership-Insurance Progress R'!B$8:U$601,13,FALSE)</f>
        <v>3</v>
      </c>
      <c r="K28" s="55">
        <f>VLOOKUP($A28,'Membership-Insurance Progress R'!$B$8:$U$601,17,FALSE)</f>
        <v>1</v>
      </c>
      <c r="L28" s="55">
        <f>VLOOKUP($A28,'Membership-Insurance Progress R'!$B$8:$U$601,18,FALSE)</f>
        <v>0</v>
      </c>
      <c r="M28" s="55">
        <f>VLOOKUP($A28,'Membership-Insurance Progress R'!$B$8:$U$601,19,FALSE)</f>
        <v>1</v>
      </c>
      <c r="N28" s="54">
        <f>IF(J28,$M28/$J28,0)</f>
        <v>0.333333333333333</v>
      </c>
      <c r="O28" t="s" s="56">
        <f>IF(ISERROR(VLOOKUP(A28,'365'!A$1:A$900,1,FALSE)),"x",VLOOKUP(A28,'365'!A$1:A$900,"x",FALSE))</f>
        <v>36</v>
      </c>
      <c r="P28" s="57">
        <f>IF(ISERROR(VLOOKUP(A28,'1728'!A$1:A$900,1,FALSE)),"x",VLOOKUP(A28,'1728'!A$1:A$900,"x",FALSE))</f>
      </c>
      <c r="Q28" s="58">
        <f>IF(ISERROR(VLOOKUP(A28,'SP7'!A$1:A$897,1,FALSE)),"x",VLOOKUP(A28,'SP7'!A$1:A$897,"x",FALSE))</f>
      </c>
      <c r="R28" t="s" s="59">
        <v>39</v>
      </c>
      <c r="S28" t="s" s="59">
        <v>39</v>
      </c>
      <c r="T28" t="s" s="59">
        <v>38</v>
      </c>
      <c r="U28" t="s" s="59">
        <v>39</v>
      </c>
      <c r="V28" s="60"/>
      <c r="W28" t="s" s="56">
        <f>IF(ISERROR(VLOOKUP(A28,'185'!A$1:A$900,1,FALSE)),"x",VLOOKUP(A28,'185'!A$1:A$900,"x",FALSE))</f>
        <v>36</v>
      </c>
      <c r="X28" s="57">
        <f>IF(ISERROR(VLOOKUP(A28,'1295-1'!A$1:A$900,1,FALSE)),"x",VLOOKUP(A28,'1295-1'!A$1:A$900,"x",FALSE))</f>
      </c>
      <c r="Y28" s="48"/>
      <c r="Z28" s="33"/>
      <c r="AA28" s="33"/>
      <c r="AB28" s="33"/>
      <c r="AC28" s="33"/>
      <c r="AD28" s="33"/>
      <c r="AE28" s="33"/>
      <c r="AF28" s="33"/>
      <c r="AG28" s="33"/>
      <c r="AH28" s="33"/>
      <c r="AI28" s="33"/>
      <c r="AJ28" s="34"/>
    </row>
    <row r="29" ht="17.25" customHeight="1">
      <c r="A29" s="49">
        <v>4010</v>
      </c>
      <c r="B29" t="s" s="50">
        <f>VLOOKUP(A29,'Membership-Insurance Progress R'!B$8:C$719,2,FALSE)</f>
        <v>313</v>
      </c>
      <c r="C29" t="s" s="51">
        <f>VLOOKUP(A29,'Membership-Insurance Progress R'!B$8:D$601,3,FALSE)</f>
        <v>317</v>
      </c>
      <c r="D29" s="52">
        <f>VLOOKUP(A29,'Membership-Insurance Progress R'!B$8:U$601,4,FALSE)</f>
        <v>47</v>
      </c>
      <c r="E29" s="53">
        <f>VLOOKUP(A29,'Membership-Insurance Progress R'!B$8:U$601,5,FALSE)</f>
        <v>4</v>
      </c>
      <c r="F29" s="53">
        <f>VLOOKUP($A29,'Membership-Insurance Progress R'!$B$8:$U$601,9,FALSE)</f>
        <v>0</v>
      </c>
      <c r="G29" s="53">
        <f>VLOOKUP($A29,'Membership-Insurance Progress R'!$B$8:$U$601,10,FALSE)</f>
        <v>0</v>
      </c>
      <c r="H29" s="53">
        <f>VLOOKUP($A29,'Membership-Insurance Progress R'!$B$8:$U$601,11,FALSE)</f>
        <v>0</v>
      </c>
      <c r="I29" s="54">
        <f>IF(E29,$H29/$E29,0)</f>
        <v>0</v>
      </c>
      <c r="J29" s="55">
        <f>VLOOKUP(A29,'Membership-Insurance Progress R'!B$8:U$601,13,FALSE)</f>
        <v>3</v>
      </c>
      <c r="K29" s="55">
        <f>VLOOKUP($A29,'Membership-Insurance Progress R'!$B$8:$U$601,17,FALSE)</f>
        <v>0</v>
      </c>
      <c r="L29" s="55">
        <f>VLOOKUP($A29,'Membership-Insurance Progress R'!$B$8:$U$601,18,FALSE)</f>
        <v>0</v>
      </c>
      <c r="M29" s="55">
        <f>VLOOKUP($A29,'Membership-Insurance Progress R'!$B$8:$U$601,19,FALSE)</f>
        <v>0</v>
      </c>
      <c r="N29" s="54">
        <f>IF(J29,$M29/$J29,0)</f>
        <v>0</v>
      </c>
      <c r="O29" t="s" s="56">
        <f>IF(ISERROR(VLOOKUP(A29,'365'!A$1:A$900,1,FALSE)),"x",VLOOKUP(A29,'365'!A$1:A$900,"x",FALSE))</f>
        <v>36</v>
      </c>
      <c r="P29" s="57">
        <f>IF(ISERROR(VLOOKUP(A29,'1728'!A$1:A$900,1,FALSE)),"x",VLOOKUP(A29,'1728'!A$1:A$900,"x",FALSE))</f>
      </c>
      <c r="Q29" s="58">
        <f>IF(ISERROR(VLOOKUP(A29,'SP7'!A$1:A$897,1,FALSE)),"x",VLOOKUP(A29,'SP7'!A$1:A$897,"x",FALSE))</f>
      </c>
      <c r="R29" t="s" s="59">
        <v>38</v>
      </c>
      <c r="S29" t="s" s="59">
        <v>39</v>
      </c>
      <c r="T29" t="s" s="59">
        <v>37</v>
      </c>
      <c r="U29" t="s" s="59">
        <v>39</v>
      </c>
      <c r="V29" s="61"/>
      <c r="W29" s="57">
        <f>IF(ISERROR(VLOOKUP(A29,'185'!A$1:A$900,1,FALSE)),"x",VLOOKUP(A29,'185'!A$1:A$900,"x",FALSE))</f>
      </c>
      <c r="X29" t="s" s="56">
        <f>IF(ISERROR(VLOOKUP(A29,'1295-1'!A$1:A$900,1,FALSE)),"x",VLOOKUP(A29,'1295-1'!A$1:A$900,"x",FALSE))</f>
        <v>36</v>
      </c>
      <c r="Y29" s="48"/>
      <c r="Z29" s="33"/>
      <c r="AA29" s="33"/>
      <c r="AB29" s="33"/>
      <c r="AC29" s="33"/>
      <c r="AD29" s="33"/>
      <c r="AE29" s="33"/>
      <c r="AF29" s="33"/>
      <c r="AG29" s="33"/>
      <c r="AH29" s="33"/>
      <c r="AI29" s="33"/>
      <c r="AJ29" s="34"/>
    </row>
    <row r="30" ht="17.25" customHeight="1">
      <c r="A30" s="49">
        <v>10564</v>
      </c>
      <c r="B30" t="s" s="50">
        <f>VLOOKUP(A30,'Membership-Insurance Progress R'!B$8:C$719,2,FALSE)</f>
        <v>313</v>
      </c>
      <c r="C30" t="s" s="51">
        <f>VLOOKUP(A30,'Membership-Insurance Progress R'!B$8:D$601,3,FALSE)</f>
        <v>318</v>
      </c>
      <c r="D30" s="52">
        <f>VLOOKUP(A30,'Membership-Insurance Progress R'!B$8:U$601,4,FALSE)</f>
        <v>64</v>
      </c>
      <c r="E30" s="53">
        <f>VLOOKUP(A30,'Membership-Insurance Progress R'!B$8:U$601,5,FALSE)</f>
        <v>4</v>
      </c>
      <c r="F30" s="53">
        <f>VLOOKUP($A30,'Membership-Insurance Progress R'!$B$8:$U$601,9,FALSE)</f>
        <v>0</v>
      </c>
      <c r="G30" s="53">
        <f>VLOOKUP($A30,'Membership-Insurance Progress R'!$B$8:$U$601,10,FALSE)</f>
        <v>0</v>
      </c>
      <c r="H30" s="53">
        <f>VLOOKUP($A30,'Membership-Insurance Progress R'!$B$8:$U$601,11,FALSE)</f>
        <v>0</v>
      </c>
      <c r="I30" s="54">
        <f>IF(E30,$H30/$E30,0)</f>
        <v>0</v>
      </c>
      <c r="J30" s="55">
        <f>VLOOKUP(A30,'Membership-Insurance Progress R'!B$8:U$601,13,FALSE)</f>
        <v>3</v>
      </c>
      <c r="K30" s="55">
        <f>VLOOKUP($A30,'Membership-Insurance Progress R'!$B$8:$U$601,17,FALSE)</f>
        <v>2</v>
      </c>
      <c r="L30" s="55">
        <f>VLOOKUP($A30,'Membership-Insurance Progress R'!$B$8:$U$601,18,FALSE)</f>
        <v>0</v>
      </c>
      <c r="M30" s="55">
        <f>VLOOKUP($A30,'Membership-Insurance Progress R'!$B$8:$U$601,19,FALSE)</f>
        <v>2</v>
      </c>
      <c r="N30" s="54">
        <f>IF(J30,$M30/$J30,0)</f>
        <v>0.666666666666667</v>
      </c>
      <c r="O30" s="57">
        <f>IF(ISERROR(VLOOKUP(A30,'365'!A$1:A$900,1,FALSE)),"x",VLOOKUP(A30,'365'!A$1:A$900,"x",FALSE))</f>
      </c>
      <c r="P30" s="57">
        <f>IF(ISERROR(VLOOKUP(A30,'1728'!A$1:A$900,1,FALSE)),"x",VLOOKUP(A30,'1728'!A$1:A$900,"x",FALSE))</f>
      </c>
      <c r="Q30" s="58">
        <f>IF(ISERROR(VLOOKUP(A30,'SP7'!A$1:A$897,1,FALSE)),"x",VLOOKUP(A30,'SP7'!A$1:A$897,"x",FALSE))</f>
      </c>
      <c r="R30" t="s" s="59">
        <v>39</v>
      </c>
      <c r="S30" t="s" s="59">
        <v>38</v>
      </c>
      <c r="T30" t="s" s="59">
        <v>38</v>
      </c>
      <c r="U30" t="s" s="59">
        <v>38</v>
      </c>
      <c r="V30" s="60"/>
      <c r="W30" t="s" s="56">
        <f>IF(ISERROR(VLOOKUP(A30,'185'!A$1:A$900,1,FALSE)),"x",VLOOKUP(A30,'185'!A$1:A$900,"x",FALSE))</f>
        <v>36</v>
      </c>
      <c r="X30" s="57">
        <f>IF(ISERROR(VLOOKUP(A30,'1295-1'!A$1:A$900,1,FALSE)),"x",VLOOKUP(A30,'1295-1'!A$1:A$900,"x",FALSE))</f>
      </c>
      <c r="Y30" s="48"/>
      <c r="Z30" s="33"/>
      <c r="AA30" s="33"/>
      <c r="AB30" s="33"/>
      <c r="AC30" s="33"/>
      <c r="AD30" s="33"/>
      <c r="AE30" s="33"/>
      <c r="AF30" s="33"/>
      <c r="AG30" s="33"/>
      <c r="AH30" s="33"/>
      <c r="AI30" s="33"/>
      <c r="AJ30" s="34"/>
    </row>
    <row r="31" ht="17.25" customHeight="1">
      <c r="A31" s="49">
        <v>12209</v>
      </c>
      <c r="B31" t="s" s="50">
        <f>VLOOKUP(A31,'Membership-Insurance Progress R'!B$8:C$719,2,FALSE)</f>
        <v>313</v>
      </c>
      <c r="C31" t="s" s="51">
        <f>VLOOKUP(A31,'Membership-Insurance Progress R'!B$8:D$601,3,FALSE)</f>
        <v>319</v>
      </c>
      <c r="D31" s="52">
        <f>VLOOKUP(A31,'Membership-Insurance Progress R'!B$8:U$601,4,FALSE)</f>
        <v>29</v>
      </c>
      <c r="E31" s="53">
        <f>VLOOKUP(A31,'Membership-Insurance Progress R'!B$8:U$601,5,FALSE)</f>
        <v>4</v>
      </c>
      <c r="F31" s="53">
        <f>VLOOKUP($A31,'Membership-Insurance Progress R'!$B$8:$U$601,9,FALSE)</f>
        <v>0</v>
      </c>
      <c r="G31" s="53">
        <f>VLOOKUP($A31,'Membership-Insurance Progress R'!$B$8:$U$601,10,FALSE)</f>
        <v>0</v>
      </c>
      <c r="H31" s="53">
        <f>VLOOKUP($A31,'Membership-Insurance Progress R'!$B$8:$U$601,11,FALSE)</f>
        <v>0</v>
      </c>
      <c r="I31" s="54">
        <f>IF(E31,$H31/$E31,0)</f>
        <v>0</v>
      </c>
      <c r="J31" s="55">
        <f>VLOOKUP(A31,'Membership-Insurance Progress R'!B$8:U$601,13,FALSE)</f>
        <v>3</v>
      </c>
      <c r="K31" s="55">
        <f>VLOOKUP($A31,'Membership-Insurance Progress R'!$B$8:$U$601,17,FALSE)</f>
        <v>0</v>
      </c>
      <c r="L31" s="55">
        <f>VLOOKUP($A31,'Membership-Insurance Progress R'!$B$8:$U$601,18,FALSE)</f>
        <v>0</v>
      </c>
      <c r="M31" s="55">
        <f>VLOOKUP($A31,'Membership-Insurance Progress R'!$B$8:$U$601,19,FALSE)</f>
        <v>0</v>
      </c>
      <c r="N31" s="54">
        <f>IF(J31,$M31/$J31,0)</f>
        <v>0</v>
      </c>
      <c r="O31" s="57">
        <f>IF(ISERROR(VLOOKUP(A31,'365'!A$1:A$900,1,FALSE)),"x",VLOOKUP(A31,'365'!A$1:A$900,"x",FALSE))</f>
      </c>
      <c r="P31" s="57">
        <f>IF(ISERROR(VLOOKUP(A31,'1728'!A$1:A$900,1,FALSE)),"x",VLOOKUP(A31,'1728'!A$1:A$900,"x",FALSE))</f>
      </c>
      <c r="Q31" s="58">
        <f>IF(ISERROR(VLOOKUP(A31,'SP7'!A$1:A$897,1,FALSE)),"x",VLOOKUP(A31,'SP7'!A$1:A$897,"x",FALSE))</f>
      </c>
      <c r="R31" t="s" s="59">
        <v>38</v>
      </c>
      <c r="S31" t="s" s="59">
        <v>38</v>
      </c>
      <c r="T31" t="s" s="59">
        <v>38</v>
      </c>
      <c r="U31" t="s" s="59">
        <v>38</v>
      </c>
      <c r="V31" s="60"/>
      <c r="W31" s="57">
        <f>IF(ISERROR(VLOOKUP(A31,'185'!A$1:A$900,1,FALSE)),"x",VLOOKUP(A31,'185'!A$1:A$900,"x",FALSE))</f>
      </c>
      <c r="X31" s="57">
        <f>IF(ISERROR(VLOOKUP(A31,'1295-1'!A$1:A$900,1,FALSE)),"x",VLOOKUP(A31,'1295-1'!A$1:A$900,"x",FALSE))</f>
      </c>
      <c r="Y31" s="48"/>
      <c r="Z31" s="33"/>
      <c r="AA31" s="33"/>
      <c r="AB31" s="33"/>
      <c r="AC31" s="33"/>
      <c r="AD31" s="33"/>
      <c r="AE31" s="33"/>
      <c r="AF31" s="33"/>
      <c r="AG31" s="33"/>
      <c r="AH31" s="33"/>
      <c r="AI31" s="33"/>
      <c r="AJ31" s="34"/>
    </row>
    <row r="32" ht="17.25" customHeight="1">
      <c r="A32" s="49">
        <v>1134</v>
      </c>
      <c r="B32" t="s" s="50">
        <f>VLOOKUP(A32,'Membership-Insurance Progress R'!B$8:C$719,2,FALSE)</f>
        <v>320</v>
      </c>
      <c r="C32" t="s" s="51">
        <f>VLOOKUP(A32,'Membership-Insurance Progress R'!B$8:D$601,3,FALSE)</f>
        <v>321</v>
      </c>
      <c r="D32" s="52">
        <f>VLOOKUP(A32,'Membership-Insurance Progress R'!B$8:U$601,4,FALSE)</f>
        <v>160</v>
      </c>
      <c r="E32" s="53">
        <f>VLOOKUP(A32,'Membership-Insurance Progress R'!B$8:U$601,5,FALSE)</f>
        <v>10</v>
      </c>
      <c r="F32" s="53">
        <f>VLOOKUP($A32,'Membership-Insurance Progress R'!$B$8:$U$601,9,FALSE)</f>
        <v>0</v>
      </c>
      <c r="G32" s="53">
        <f>VLOOKUP($A32,'Membership-Insurance Progress R'!$B$8:$U$601,10,FALSE)</f>
        <v>0</v>
      </c>
      <c r="H32" s="53">
        <f>VLOOKUP($A32,'Membership-Insurance Progress R'!$B$8:$U$601,11,FALSE)</f>
        <v>0</v>
      </c>
      <c r="I32" s="54">
        <f>IF(E32,$H32/$E32,0)</f>
        <v>0</v>
      </c>
      <c r="J32" s="55">
        <f>VLOOKUP(A32,'Membership-Insurance Progress R'!B$8:U$601,13,FALSE)</f>
        <v>4</v>
      </c>
      <c r="K32" s="55">
        <f>VLOOKUP($A32,'Membership-Insurance Progress R'!$B$8:$U$601,17,FALSE)</f>
        <v>2</v>
      </c>
      <c r="L32" s="55">
        <f>VLOOKUP($A32,'Membership-Insurance Progress R'!$B$8:$U$601,18,FALSE)</f>
        <v>0</v>
      </c>
      <c r="M32" s="55">
        <f>VLOOKUP($A32,'Membership-Insurance Progress R'!$B$8:$U$601,19,FALSE)</f>
        <v>2</v>
      </c>
      <c r="N32" s="54">
        <f>IF(J32,$M32/$J32,0)</f>
        <v>0.5</v>
      </c>
      <c r="O32" t="s" s="56">
        <f>IF(ISERROR(VLOOKUP(A32,'365'!A$1:A$900,1,FALSE)),"x",VLOOKUP(A32,'365'!A$1:A$900,"x",FALSE))</f>
        <v>36</v>
      </c>
      <c r="P32" s="57">
        <f>IF(ISERROR(VLOOKUP(A32,'1728'!A$1:A$900,1,FALSE)),"x",VLOOKUP(A32,'1728'!A$1:A$900,"x",FALSE))</f>
      </c>
      <c r="Q32" s="58">
        <f>IF(ISERROR(VLOOKUP(A32,'SP7'!A$1:A$897,1,FALSE)),"x",VLOOKUP(A32,'SP7'!A$1:A$897,"x",FALSE))</f>
      </c>
      <c r="R32" t="s" s="59">
        <v>39</v>
      </c>
      <c r="S32" t="s" s="59">
        <v>38</v>
      </c>
      <c r="T32" t="s" s="59">
        <v>39</v>
      </c>
      <c r="U32" t="s" s="59">
        <v>38</v>
      </c>
      <c r="V32" s="61"/>
      <c r="W32" t="s" s="56">
        <f>IF(ISERROR(VLOOKUP(A32,'185'!A$1:A$900,1,FALSE)),"x",VLOOKUP(A32,'185'!A$1:A$900,"x",FALSE))</f>
        <v>36</v>
      </c>
      <c r="X32" s="57">
        <f>IF(ISERROR(VLOOKUP(A32,'1295-1'!A$1:A$900,1,FALSE)),"x",VLOOKUP(A32,'1295-1'!A$1:A$900,"x",FALSE))</f>
      </c>
      <c r="Y32" s="48"/>
      <c r="Z32" s="33"/>
      <c r="AA32" s="33"/>
      <c r="AB32" s="33"/>
      <c r="AC32" s="33"/>
      <c r="AD32" s="33"/>
      <c r="AE32" s="33"/>
      <c r="AF32" s="33"/>
      <c r="AG32" s="33"/>
      <c r="AH32" s="33"/>
      <c r="AI32" s="33"/>
      <c r="AJ32" s="34"/>
    </row>
    <row r="33" ht="17.25" customHeight="1">
      <c r="A33" s="49">
        <v>3200</v>
      </c>
      <c r="B33" t="s" s="50">
        <f>VLOOKUP(A33,'Membership-Insurance Progress R'!B$8:C$719,2,FALSE)</f>
        <v>320</v>
      </c>
      <c r="C33" t="s" s="51">
        <f>VLOOKUP(A33,'Membership-Insurance Progress R'!B$8:D$601,3,FALSE)</f>
        <v>321</v>
      </c>
      <c r="D33" s="52">
        <f>VLOOKUP(A33,'Membership-Insurance Progress R'!B$8:U$601,4,FALSE)</f>
        <v>90</v>
      </c>
      <c r="E33" s="53">
        <f>VLOOKUP(A33,'Membership-Insurance Progress R'!B$8:U$601,5,FALSE)</f>
        <v>6</v>
      </c>
      <c r="F33" s="53">
        <f>VLOOKUP($A33,'Membership-Insurance Progress R'!$B$8:$U$601,9,FALSE)</f>
        <v>3</v>
      </c>
      <c r="G33" s="53">
        <f>VLOOKUP($A33,'Membership-Insurance Progress R'!$B$8:$U$601,10,FALSE)</f>
        <v>1</v>
      </c>
      <c r="H33" s="53">
        <f>VLOOKUP($A33,'Membership-Insurance Progress R'!$B$8:$U$601,11,FALSE)</f>
        <v>2</v>
      </c>
      <c r="I33" s="54">
        <f>IF(E33,$H33/$E33,0)</f>
        <v>0.333333333333333</v>
      </c>
      <c r="J33" s="55">
        <f>VLOOKUP(A33,'Membership-Insurance Progress R'!B$8:U$601,13,FALSE)</f>
        <v>3</v>
      </c>
      <c r="K33" s="55">
        <f>VLOOKUP($A33,'Membership-Insurance Progress R'!$B$8:$U$601,17,FALSE)</f>
        <v>0</v>
      </c>
      <c r="L33" s="55">
        <f>VLOOKUP($A33,'Membership-Insurance Progress R'!$B$8:$U$601,18,FALSE)</f>
        <v>0</v>
      </c>
      <c r="M33" s="55">
        <f>VLOOKUP($A33,'Membership-Insurance Progress R'!$B$8:$U$601,19,FALSE)</f>
        <v>0</v>
      </c>
      <c r="N33" s="54">
        <f>IF(J33,$M33/$J33,0)</f>
        <v>0</v>
      </c>
      <c r="O33" t="s" s="56">
        <f>IF(ISERROR(VLOOKUP(A33,'365'!A$1:A$900,1,FALSE)),"x",VLOOKUP(A33,'365'!A$1:A$900,"x",FALSE))</f>
        <v>36</v>
      </c>
      <c r="P33" s="57">
        <f>IF(ISERROR(VLOOKUP(A33,'1728'!A$1:A$900,1,FALSE)),"x",VLOOKUP(A33,'1728'!A$1:A$900,"x",FALSE))</f>
      </c>
      <c r="Q33" s="58">
        <f>IF(ISERROR(VLOOKUP(A33,'SP7'!A$1:A$897,1,FALSE)),"x",VLOOKUP(A33,'SP7'!A$1:A$897,"x",FALSE))</f>
      </c>
      <c r="R33" t="s" s="59">
        <v>37</v>
      </c>
      <c r="S33" t="s" s="59">
        <v>38</v>
      </c>
      <c r="T33" t="s" s="59">
        <v>38</v>
      </c>
      <c r="U33" t="s" s="59">
        <v>38</v>
      </c>
      <c r="V33" s="61"/>
      <c r="W33" t="s" s="56">
        <f>IF(ISERROR(VLOOKUP(A33,'185'!A$1:A$900,1,FALSE)),"x",VLOOKUP(A33,'185'!A$1:A$900,"x",FALSE))</f>
        <v>36</v>
      </c>
      <c r="X33" t="s" s="56">
        <f>IF(ISERROR(VLOOKUP(A33,'1295-1'!A$1:A$900,1,FALSE)),"x",VLOOKUP(A33,'1295-1'!A$1:A$900,"x",FALSE))</f>
        <v>36</v>
      </c>
      <c r="Y33" s="48"/>
      <c r="Z33" s="33"/>
      <c r="AA33" s="33"/>
      <c r="AB33" s="33"/>
      <c r="AC33" s="33"/>
      <c r="AD33" s="33"/>
      <c r="AE33" s="33"/>
      <c r="AF33" s="33"/>
      <c r="AG33" s="33"/>
      <c r="AH33" s="33"/>
      <c r="AI33" s="33"/>
      <c r="AJ33" s="34"/>
    </row>
    <row r="34" ht="17.25" customHeight="1">
      <c r="A34" s="49">
        <v>8029</v>
      </c>
      <c r="B34" t="s" s="50">
        <f>VLOOKUP(A34,'Membership-Insurance Progress R'!B$8:C$719,2,FALSE)</f>
        <v>320</v>
      </c>
      <c r="C34" t="s" s="51">
        <f>VLOOKUP(A34,'Membership-Insurance Progress R'!B$8:D$601,3,FALSE)</f>
        <v>321</v>
      </c>
      <c r="D34" s="52">
        <f>VLOOKUP(A34,'Membership-Insurance Progress R'!B$8:U$601,4,FALSE)</f>
        <v>112</v>
      </c>
      <c r="E34" s="53">
        <f>VLOOKUP(A34,'Membership-Insurance Progress R'!B$8:U$601,5,FALSE)</f>
        <v>7</v>
      </c>
      <c r="F34" s="53">
        <f>VLOOKUP($A34,'Membership-Insurance Progress R'!$B$8:$U$601,9,FALSE)</f>
        <v>1</v>
      </c>
      <c r="G34" s="53">
        <f>VLOOKUP($A34,'Membership-Insurance Progress R'!$B$8:$U$601,10,FALSE)</f>
        <v>0</v>
      </c>
      <c r="H34" s="53">
        <f>VLOOKUP($A34,'Membership-Insurance Progress R'!$B$8:$U$601,11,FALSE)</f>
        <v>1</v>
      </c>
      <c r="I34" s="54">
        <f>IF(E34,$H34/$E34,0)</f>
        <v>0.142857142857143</v>
      </c>
      <c r="J34" s="55">
        <f>VLOOKUP(A34,'Membership-Insurance Progress R'!B$8:U$601,13,FALSE)</f>
        <v>3</v>
      </c>
      <c r="K34" s="55">
        <f>VLOOKUP($A34,'Membership-Insurance Progress R'!$B$8:$U$601,17,FALSE)</f>
        <v>0</v>
      </c>
      <c r="L34" s="55">
        <f>VLOOKUP($A34,'Membership-Insurance Progress R'!$B$8:$U$601,18,FALSE)</f>
        <v>0</v>
      </c>
      <c r="M34" s="55">
        <f>VLOOKUP($A34,'Membership-Insurance Progress R'!$B$8:$U$601,19,FALSE)</f>
        <v>0</v>
      </c>
      <c r="N34" s="54">
        <f>IF(J34,$M34/$J34,0)</f>
        <v>0</v>
      </c>
      <c r="O34" t="s" s="56">
        <f>IF(ISERROR(VLOOKUP(A34,'365'!A$1:A$900,1,FALSE)),"x",VLOOKUP(A34,'365'!A$1:A$900,"x",FALSE))</f>
        <v>36</v>
      </c>
      <c r="P34" s="57">
        <f>IF(ISERROR(VLOOKUP(A34,'1728'!A$1:A$900,1,FALSE)),"x",VLOOKUP(A34,'1728'!A$1:A$900,"x",FALSE))</f>
      </c>
      <c r="Q34" s="58">
        <f>IF(ISERROR(VLOOKUP(A34,'SP7'!A$1:A$897,1,FALSE)),"x",VLOOKUP(A34,'SP7'!A$1:A$897,"x",FALSE))</f>
      </c>
      <c r="R34" t="s" s="59">
        <v>39</v>
      </c>
      <c r="S34" t="s" s="59">
        <v>38</v>
      </c>
      <c r="T34" t="s" s="59">
        <v>38</v>
      </c>
      <c r="U34" t="s" s="59">
        <v>38</v>
      </c>
      <c r="V34" s="60"/>
      <c r="W34" t="s" s="56">
        <f>IF(ISERROR(VLOOKUP(A34,'185'!A$1:A$900,1,FALSE)),"x",VLOOKUP(A34,'185'!A$1:A$900,"x",FALSE))</f>
        <v>36</v>
      </c>
      <c r="X34" t="s" s="56">
        <f>IF(ISERROR(VLOOKUP(A34,'1295-1'!A$1:A$900,1,FALSE)),"x",VLOOKUP(A34,'1295-1'!A$1:A$900,"x",FALSE))</f>
        <v>36</v>
      </c>
      <c r="Y34" s="48"/>
      <c r="Z34" s="33"/>
      <c r="AA34" s="33"/>
      <c r="AB34" s="33"/>
      <c r="AC34" s="33"/>
      <c r="AD34" s="33"/>
      <c r="AE34" s="33"/>
      <c r="AF34" s="33"/>
      <c r="AG34" s="33"/>
      <c r="AH34" s="33"/>
      <c r="AI34" s="33"/>
      <c r="AJ34" s="34"/>
    </row>
    <row r="35" ht="17.25" customHeight="1">
      <c r="A35" s="49">
        <v>13505</v>
      </c>
      <c r="B35" t="s" s="50">
        <f>VLOOKUP(A35,'Membership-Insurance Progress R'!B$8:C$719,2,FALSE)</f>
        <v>320</v>
      </c>
      <c r="C35" t="s" s="51">
        <f>VLOOKUP(A35,'Membership-Insurance Progress R'!B$8:D$601,3,FALSE)</f>
        <v>321</v>
      </c>
      <c r="D35" s="52">
        <f>VLOOKUP(A35,'Membership-Insurance Progress R'!B$8:U$601,4,FALSE)</f>
        <v>81</v>
      </c>
      <c r="E35" s="53">
        <f>VLOOKUP(A35,'Membership-Insurance Progress R'!B$8:U$601,5,FALSE)</f>
        <v>6</v>
      </c>
      <c r="F35" s="53">
        <f>VLOOKUP($A35,'Membership-Insurance Progress R'!$B$8:$U$601,9,FALSE)</f>
        <v>3</v>
      </c>
      <c r="G35" s="53">
        <f>VLOOKUP($A35,'Membership-Insurance Progress R'!$B$8:$U$601,10,FALSE)</f>
        <v>0</v>
      </c>
      <c r="H35" s="53">
        <f>VLOOKUP($A35,'Membership-Insurance Progress R'!$B$8:$U$601,11,FALSE)</f>
        <v>3</v>
      </c>
      <c r="I35" s="54">
        <f>IF(E35,$H35/$E35,0)</f>
        <v>0.5</v>
      </c>
      <c r="J35" s="55">
        <f>VLOOKUP(A35,'Membership-Insurance Progress R'!B$8:U$601,13,FALSE)</f>
        <v>3</v>
      </c>
      <c r="K35" s="55">
        <f>VLOOKUP($A35,'Membership-Insurance Progress R'!$B$8:$U$601,17,FALSE)</f>
        <v>1</v>
      </c>
      <c r="L35" s="55">
        <f>VLOOKUP($A35,'Membership-Insurance Progress R'!$B$8:$U$601,18,FALSE)</f>
        <v>0</v>
      </c>
      <c r="M35" s="55">
        <f>VLOOKUP($A35,'Membership-Insurance Progress R'!$B$8:$U$601,19,FALSE)</f>
        <v>1</v>
      </c>
      <c r="N35" s="54">
        <f>IF(J35,$M35/$J35,0)</f>
        <v>0.333333333333333</v>
      </c>
      <c r="O35" t="s" s="56">
        <f>IF(ISERROR(VLOOKUP(A35,'365'!A$1:A$900,1,FALSE)),"x",VLOOKUP(A35,'365'!A$1:A$900,"x",FALSE))</f>
        <v>36</v>
      </c>
      <c r="P35" s="57">
        <f>IF(ISERROR(VLOOKUP(A35,'1728'!A$1:A$900,1,FALSE)),"x",VLOOKUP(A35,'1728'!A$1:A$900,"x",FALSE))</f>
      </c>
      <c r="Q35" s="58">
        <f>IF(ISERROR(VLOOKUP(A35,'SP7'!A$1:A$897,1,FALSE)),"x",VLOOKUP(A35,'SP7'!A$1:A$897,"x",FALSE))</f>
      </c>
      <c r="R35" t="s" s="59">
        <v>39</v>
      </c>
      <c r="S35" t="s" s="59">
        <v>37</v>
      </c>
      <c r="T35" t="s" s="59">
        <v>37</v>
      </c>
      <c r="U35" t="s" s="59">
        <v>37</v>
      </c>
      <c r="V35" s="60"/>
      <c r="W35" t="s" s="56">
        <f>IF(ISERROR(VLOOKUP(A35,'185'!A$1:A$900,1,FALSE)),"x",VLOOKUP(A35,'185'!A$1:A$900,"x",FALSE))</f>
        <v>36</v>
      </c>
      <c r="X35" s="57">
        <f>IF(ISERROR(VLOOKUP(A35,'1295-1'!A$1:A$900,1,FALSE)),"x",VLOOKUP(A35,'1295-1'!A$1:A$900,"x",FALSE))</f>
      </c>
      <c r="Y35" s="48"/>
      <c r="Z35" s="33"/>
      <c r="AA35" s="33"/>
      <c r="AB35" s="33"/>
      <c r="AC35" s="33"/>
      <c r="AD35" s="33"/>
      <c r="AE35" s="33"/>
      <c r="AF35" s="33"/>
      <c r="AG35" s="33"/>
      <c r="AH35" s="33"/>
      <c r="AI35" s="33"/>
      <c r="AJ35" s="34"/>
    </row>
    <row r="36" ht="15.6" customHeight="1">
      <c r="A36" t="s" s="66">
        <v>86</v>
      </c>
      <c r="B36" s="67"/>
      <c r="C36" s="68"/>
      <c r="D36" t="s" s="69">
        <v>87</v>
      </c>
      <c r="E36" t="s" s="69">
        <v>88</v>
      </c>
      <c r="F36" t="s" s="69">
        <v>89</v>
      </c>
      <c r="G36" t="s" s="69">
        <v>12</v>
      </c>
      <c r="H36" t="s" s="69">
        <v>13</v>
      </c>
      <c r="I36" t="s" s="69">
        <v>90</v>
      </c>
      <c r="J36" t="s" s="69">
        <v>88</v>
      </c>
      <c r="K36" t="s" s="69">
        <v>89</v>
      </c>
      <c r="L36" t="s" s="69">
        <v>12</v>
      </c>
      <c r="M36" t="s" s="69">
        <v>13</v>
      </c>
      <c r="N36" t="s" s="69">
        <v>91</v>
      </c>
      <c r="O36" t="s" s="70">
        <v>92</v>
      </c>
      <c r="P36" t="s" s="70">
        <v>93</v>
      </c>
      <c r="Q36" t="s" s="69">
        <v>94</v>
      </c>
      <c r="R36" t="s" s="69">
        <v>95</v>
      </c>
      <c r="S36" t="s" s="69">
        <v>96</v>
      </c>
      <c r="T36" t="s" s="69">
        <v>97</v>
      </c>
      <c r="U36" t="s" s="69">
        <v>98</v>
      </c>
      <c r="V36" s="71"/>
      <c r="W36" t="s" s="69">
        <v>99</v>
      </c>
      <c r="X36" t="s" s="69">
        <v>100</v>
      </c>
      <c r="Y36" s="72"/>
      <c r="Z36" s="33"/>
      <c r="AA36" s="33"/>
      <c r="AB36" s="33"/>
      <c r="AC36" s="33"/>
      <c r="AD36" s="33"/>
      <c r="AE36" s="33"/>
      <c r="AF36" s="33"/>
      <c r="AG36" s="33"/>
      <c r="AH36" s="33"/>
      <c r="AI36" s="33"/>
      <c r="AJ36" s="34"/>
    </row>
    <row r="37" ht="17.25" customHeight="1">
      <c r="A37" s="73">
        <f>COUNT(A4:A36)</f>
        <v>32</v>
      </c>
      <c r="B37" s="74"/>
      <c r="C37" s="75"/>
      <c r="D37" s="76">
        <f>SUM(D4:D36)</f>
        <v>2175</v>
      </c>
      <c r="E37" s="77">
        <f>SUM(E4:E36)</f>
        <v>291</v>
      </c>
      <c r="F37" s="78">
        <f>SUM(F4:F35)</f>
        <v>24</v>
      </c>
      <c r="G37" s="79">
        <f>SUM(G4:G35)</f>
        <v>4</v>
      </c>
      <c r="H37" s="78">
        <f>SUM(H4:H35)</f>
        <v>20</v>
      </c>
      <c r="I37" s="80">
        <f>H37/E37</f>
        <v>0.06872852233676981</v>
      </c>
      <c r="J37" s="81">
        <f>SUM(J4:J36)</f>
        <v>101</v>
      </c>
      <c r="K37" s="81">
        <f>SUM(K4:K35)</f>
        <v>21</v>
      </c>
      <c r="L37" s="82">
        <f>SUM(L4:L35)</f>
        <v>3</v>
      </c>
      <c r="M37" s="81">
        <f>K37-L37</f>
        <v>18</v>
      </c>
      <c r="N37" s="80">
        <f>M37/J37</f>
        <v>0.178217821782178</v>
      </c>
      <c r="O37" s="83">
        <f>COUNTIF(O4:O35,"x")</f>
        <v>17</v>
      </c>
      <c r="P37" s="83">
        <f>COUNTIF(P4:P35,"x")</f>
        <v>0</v>
      </c>
      <c r="Q37" s="83">
        <f>COUNTIF(Q4:Q35,"x")</f>
        <v>0</v>
      </c>
      <c r="R37" s="83">
        <f>COUNTIF(R4:R35,"YES")</f>
        <v>15</v>
      </c>
      <c r="S37" s="83">
        <f>COUNTIF(S4:S35,"YES")</f>
        <v>9</v>
      </c>
      <c r="T37" s="83">
        <f>COUNTIF(T4:T35,"YES")</f>
        <v>3</v>
      </c>
      <c r="U37" s="83">
        <f>COUNTIF(U4:U35,"YES")</f>
        <v>6</v>
      </c>
      <c r="V37" s="84"/>
      <c r="W37" s="78">
        <f>COUNTIF(W4:W35,"x")</f>
        <v>20</v>
      </c>
      <c r="X37" s="78">
        <f>COUNTIF(X4:X35,"x")</f>
        <v>16</v>
      </c>
      <c r="Y37" s="48"/>
      <c r="Z37" s="33"/>
      <c r="AA37" s="33"/>
      <c r="AB37" s="33"/>
      <c r="AC37" s="33"/>
      <c r="AD37" s="33"/>
      <c r="AE37" s="33"/>
      <c r="AF37" s="33"/>
      <c r="AG37" s="33"/>
      <c r="AH37" s="33"/>
      <c r="AI37" s="33"/>
      <c r="AJ37" s="34"/>
    </row>
    <row r="38" ht="17.25" customHeight="1">
      <c r="A38" s="85"/>
      <c r="B38" s="86"/>
      <c r="C38" s="87"/>
      <c r="D38" s="88"/>
      <c r="E38" s="87"/>
      <c r="F38" s="89"/>
      <c r="G38" s="90"/>
      <c r="H38" s="89"/>
      <c r="I38" s="91"/>
      <c r="J38" s="91"/>
      <c r="K38" s="91"/>
      <c r="L38" s="91"/>
      <c r="M38" s="91"/>
      <c r="N38" s="92"/>
      <c r="O38" t="s" s="26">
        <v>24</v>
      </c>
      <c r="P38" s="27"/>
      <c r="Q38" s="28"/>
      <c r="R38" s="28"/>
      <c r="S38" s="28"/>
      <c r="T38" s="28"/>
      <c r="U38" s="93"/>
      <c r="V38" s="94"/>
      <c r="W38" s="95"/>
      <c r="X38" s="96"/>
      <c r="Y38" s="33"/>
      <c r="Z38" s="33"/>
      <c r="AA38" s="33"/>
      <c r="AB38" s="33"/>
      <c r="AC38" s="33"/>
      <c r="AD38" s="33"/>
      <c r="AE38" s="33"/>
      <c r="AF38" s="33"/>
      <c r="AG38" s="97"/>
      <c r="AH38" s="97"/>
      <c r="AI38" s="97"/>
      <c r="AJ38" s="98"/>
    </row>
    <row r="39" ht="17.25" customHeight="1">
      <c r="A39" s="99"/>
      <c r="B39" s="100"/>
      <c r="C39" s="33"/>
      <c r="D39" s="101"/>
      <c r="E39" s="33"/>
      <c r="F39" s="33"/>
      <c r="G39" s="33"/>
      <c r="H39" s="33"/>
      <c r="I39" s="33"/>
      <c r="J39" s="33"/>
      <c r="K39" s="33"/>
      <c r="L39" s="33"/>
      <c r="M39" s="33"/>
      <c r="N39" s="33"/>
      <c r="O39" s="102"/>
      <c r="P39" s="102"/>
      <c r="Q39" s="102"/>
      <c r="R39" s="102"/>
      <c r="S39" s="102"/>
      <c r="T39" s="102"/>
      <c r="U39" s="102"/>
      <c r="V39" s="33"/>
      <c r="W39" s="33"/>
      <c r="X39" s="33"/>
      <c r="Y39" s="33"/>
      <c r="Z39" s="33"/>
      <c r="AA39" s="33"/>
      <c r="AB39" s="33"/>
      <c r="AC39" s="33"/>
      <c r="AD39" s="33"/>
      <c r="AE39" s="33"/>
      <c r="AF39" s="33"/>
      <c r="AG39" s="97"/>
      <c r="AH39" s="97"/>
      <c r="AI39" s="97"/>
      <c r="AJ39" s="98"/>
    </row>
    <row r="40" ht="17.25" customHeight="1">
      <c r="A40" s="103"/>
      <c r="B40" t="s" s="104">
        <v>101</v>
      </c>
      <c r="C40" s="33"/>
      <c r="D40" s="101"/>
      <c r="E40" s="33"/>
      <c r="F40" s="33"/>
      <c r="G40" s="33"/>
      <c r="H40" s="33"/>
      <c r="I40" s="33"/>
      <c r="J40" s="33"/>
      <c r="K40" s="33"/>
      <c r="L40" s="33"/>
      <c r="M40" s="33"/>
      <c r="N40" s="105"/>
      <c r="O40" s="105"/>
      <c r="P40" s="33"/>
      <c r="Q40" s="105"/>
      <c r="R40" s="105"/>
      <c r="S40" s="105"/>
      <c r="T40" s="105"/>
      <c r="U40" s="105"/>
      <c r="V40" s="33"/>
      <c r="W40" s="33"/>
      <c r="X40" s="33"/>
      <c r="Y40" s="33"/>
      <c r="Z40" s="33"/>
      <c r="AA40" s="33"/>
      <c r="AB40" s="33"/>
      <c r="AC40" s="33"/>
      <c r="AD40" s="33"/>
      <c r="AE40" s="33"/>
      <c r="AF40" s="33"/>
      <c r="AG40" s="33"/>
      <c r="AH40" s="33"/>
      <c r="AI40" s="33"/>
      <c r="AJ40" s="34"/>
    </row>
    <row r="41" ht="17.25" customHeight="1">
      <c r="A41" s="106"/>
      <c r="B41" t="s" s="104">
        <v>102</v>
      </c>
      <c r="C41" s="33"/>
      <c r="D41" s="101"/>
      <c r="E41" s="33"/>
      <c r="F41" s="33"/>
      <c r="G41" s="33"/>
      <c r="H41" s="33"/>
      <c r="I41" s="33"/>
      <c r="J41" s="33"/>
      <c r="K41" s="33"/>
      <c r="L41" s="33"/>
      <c r="M41" s="33"/>
      <c r="N41" s="105"/>
      <c r="O41" s="107"/>
      <c r="P41" s="107"/>
      <c r="Q41" s="108"/>
      <c r="R41" s="107"/>
      <c r="S41" s="107"/>
      <c r="T41" s="107"/>
      <c r="U41" s="105"/>
      <c r="V41" s="33"/>
      <c r="W41" s="33"/>
      <c r="X41" s="33"/>
      <c r="Y41" s="33"/>
      <c r="Z41" s="33"/>
      <c r="AA41" s="33"/>
      <c r="AB41" s="33"/>
      <c r="AC41" s="33"/>
      <c r="AD41" s="33"/>
      <c r="AE41" s="33"/>
      <c r="AF41" s="33"/>
      <c r="AG41" s="33"/>
      <c r="AH41" s="33"/>
      <c r="AI41" s="33"/>
      <c r="AJ41" s="34"/>
    </row>
    <row r="42" ht="17.25" customHeight="1">
      <c r="A42" s="109"/>
      <c r="B42" t="s" s="104">
        <v>103</v>
      </c>
      <c r="C42" s="110"/>
      <c r="D42" s="101"/>
      <c r="E42" s="33"/>
      <c r="F42" s="33"/>
      <c r="G42" s="33"/>
      <c r="H42" s="33"/>
      <c r="I42" s="33"/>
      <c r="J42" s="33"/>
      <c r="K42" s="33"/>
      <c r="L42" s="33"/>
      <c r="M42" s="33"/>
      <c r="N42" s="33"/>
      <c r="O42" s="107"/>
      <c r="P42" s="107"/>
      <c r="Q42" s="108"/>
      <c r="R42" s="107"/>
      <c r="S42" s="107"/>
      <c r="T42" s="107"/>
      <c r="U42" s="33"/>
      <c r="V42" s="33"/>
      <c r="W42" s="33"/>
      <c r="X42" s="33"/>
      <c r="Y42" s="33"/>
      <c r="Z42" s="33"/>
      <c r="AA42" s="33"/>
      <c r="AB42" s="33"/>
      <c r="AC42" s="33"/>
      <c r="AD42" s="33"/>
      <c r="AE42" s="33"/>
      <c r="AF42" s="33"/>
      <c r="AG42" s="33"/>
      <c r="AH42" s="33"/>
      <c r="AI42" s="33"/>
      <c r="AJ42" s="34"/>
    </row>
    <row r="43" ht="17.25" customHeight="1">
      <c r="A43" s="111"/>
      <c r="B43" t="s" s="112">
        <v>104</v>
      </c>
      <c r="C43" s="110"/>
      <c r="D43" s="101"/>
      <c r="E43" s="33"/>
      <c r="F43" s="33"/>
      <c r="G43" s="33"/>
      <c r="H43" s="33"/>
      <c r="I43" s="33"/>
      <c r="J43" s="33"/>
      <c r="K43" s="33"/>
      <c r="L43" s="33"/>
      <c r="M43" s="33"/>
      <c r="N43" s="105"/>
      <c r="O43" s="108"/>
      <c r="P43" s="108"/>
      <c r="Q43" s="108"/>
      <c r="R43" s="108"/>
      <c r="S43" s="108"/>
      <c r="T43" s="108"/>
      <c r="U43" s="105"/>
      <c r="V43" s="33"/>
      <c r="W43" s="33"/>
      <c r="X43" s="33"/>
      <c r="Y43" s="33"/>
      <c r="Z43" s="33"/>
      <c r="AA43" s="33"/>
      <c r="AB43" s="33"/>
      <c r="AC43" s="33"/>
      <c r="AD43" s="33"/>
      <c r="AE43" s="33"/>
      <c r="AF43" s="33"/>
      <c r="AG43" s="33"/>
      <c r="AH43" s="33"/>
      <c r="AI43" s="33"/>
      <c r="AJ43" s="34"/>
    </row>
    <row r="44" ht="17.25" customHeight="1">
      <c r="A44" t="s" s="113">
        <v>105</v>
      </c>
      <c r="B44" t="s" s="112">
        <v>106</v>
      </c>
      <c r="C44" s="110"/>
      <c r="D44" s="101"/>
      <c r="E44" s="33"/>
      <c r="F44" s="33"/>
      <c r="G44" s="33"/>
      <c r="H44" s="33"/>
      <c r="I44" s="33"/>
      <c r="J44" s="33"/>
      <c r="K44" s="33"/>
      <c r="L44" s="33"/>
      <c r="M44" s="33"/>
      <c r="N44" s="105"/>
      <c r="O44" s="107"/>
      <c r="P44" s="107"/>
      <c r="Q44" s="108"/>
      <c r="R44" s="107"/>
      <c r="S44" s="107"/>
      <c r="T44" s="114"/>
      <c r="U44" s="105"/>
      <c r="V44" s="33"/>
      <c r="W44" s="33"/>
      <c r="X44" s="33"/>
      <c r="Y44" s="33"/>
      <c r="Z44" s="33"/>
      <c r="AA44" s="33"/>
      <c r="AB44" s="33"/>
      <c r="AC44" s="33"/>
      <c r="AD44" s="33"/>
      <c r="AE44" s="33"/>
      <c r="AF44" s="33"/>
      <c r="AG44" s="33"/>
      <c r="AH44" s="33"/>
      <c r="AI44" s="33"/>
      <c r="AJ44" s="34"/>
    </row>
    <row r="45" ht="17.25" customHeight="1">
      <c r="A45" t="s" s="115">
        <v>38</v>
      </c>
      <c r="B45" t="s" s="112">
        <v>107</v>
      </c>
      <c r="C45" s="110"/>
      <c r="D45" s="101"/>
      <c r="E45" s="33"/>
      <c r="F45" s="33"/>
      <c r="G45" s="33"/>
      <c r="H45" s="33"/>
      <c r="I45" s="33"/>
      <c r="J45" s="33"/>
      <c r="K45" s="33"/>
      <c r="L45" s="33"/>
      <c r="M45" s="33"/>
      <c r="N45" s="33"/>
      <c r="O45" s="107"/>
      <c r="P45" s="107"/>
      <c r="Q45" s="108"/>
      <c r="R45" s="107"/>
      <c r="S45" s="107"/>
      <c r="T45" s="114"/>
      <c r="U45" s="33"/>
      <c r="V45" s="33"/>
      <c r="W45" s="33"/>
      <c r="X45" s="33"/>
      <c r="Y45" s="33"/>
      <c r="Z45" s="33"/>
      <c r="AA45" s="33"/>
      <c r="AB45" s="33"/>
      <c r="AC45" s="33"/>
      <c r="AD45" s="33"/>
      <c r="AE45" s="33"/>
      <c r="AF45" s="33"/>
      <c r="AG45" s="33"/>
      <c r="AH45" s="33"/>
      <c r="AI45" s="33"/>
      <c r="AJ45" s="34"/>
    </row>
    <row r="46" ht="13.8" customHeight="1">
      <c r="A46" t="s" s="116">
        <v>108</v>
      </c>
      <c r="B46" t="s" s="117">
        <v>109</v>
      </c>
      <c r="C46" s="118"/>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1"/>
    </row>
  </sheetData>
  <mergeCells count="14">
    <mergeCell ref="O45:P45"/>
    <mergeCell ref="R45:S45"/>
    <mergeCell ref="O41:P41"/>
    <mergeCell ref="S41:T41"/>
    <mergeCell ref="O42:P42"/>
    <mergeCell ref="S42:T42"/>
    <mergeCell ref="O44:P44"/>
    <mergeCell ref="R44:S44"/>
    <mergeCell ref="R40:S40"/>
    <mergeCell ref="R1:U1"/>
    <mergeCell ref="A2:C2"/>
    <mergeCell ref="O2:U2"/>
    <mergeCell ref="C38:E38"/>
    <mergeCell ref="O38:U38"/>
  </mergeCells>
  <conditionalFormatting sqref="G4:G35">
    <cfRule type="cellIs" dxfId="95" priority="1" operator="between" stopIfTrue="1">
      <formula>0.01</formula>
      <formula>100</formula>
    </cfRule>
  </conditionalFormatting>
  <conditionalFormatting sqref="H4:H35 M4:M35">
    <cfRule type="cellIs" dxfId="96" priority="1" operator="between" stopIfTrue="1">
      <formula>-1</formula>
      <formula>-100</formula>
    </cfRule>
  </conditionalFormatting>
  <conditionalFormatting sqref="I4:I35">
    <cfRule type="cellIs" dxfId="97" priority="1" operator="lessThan" stopIfTrue="1">
      <formula>0</formula>
    </cfRule>
    <cfRule type="cellIs" dxfId="98" priority="2" operator="between" stopIfTrue="1">
      <formula>-5</formula>
      <formula>-0.01</formula>
    </cfRule>
    <cfRule type="cellIs" dxfId="99" priority="3" operator="between" stopIfTrue="1">
      <formula>0.01</formula>
      <formula>0.499</formula>
    </cfRule>
    <cfRule type="cellIs" dxfId="100" priority="4" operator="between" stopIfTrue="1">
      <formula>0.5</formula>
      <formula>0.999</formula>
    </cfRule>
    <cfRule type="cellIs" dxfId="101" priority="5" operator="between" stopIfTrue="1">
      <formula>1</formula>
      <formula>5</formula>
    </cfRule>
  </conditionalFormatting>
  <conditionalFormatting sqref="L4:L35">
    <cfRule type="cellIs" dxfId="102" priority="1" operator="between" stopIfTrue="1">
      <formula>1</formula>
      <formula>100</formula>
    </cfRule>
  </conditionalFormatting>
  <conditionalFormatting sqref="N4:N35">
    <cfRule type="cellIs" dxfId="103" priority="1" operator="between" stopIfTrue="1">
      <formula>-5</formula>
      <formula>-0.01</formula>
    </cfRule>
    <cfRule type="cellIs" dxfId="104" priority="2" operator="lessThan" stopIfTrue="1">
      <formula>0</formula>
    </cfRule>
    <cfRule type="cellIs" dxfId="105" priority="3" operator="between" stopIfTrue="1">
      <formula>0.5</formula>
      <formula>0.999</formula>
    </cfRule>
    <cfRule type="cellIs" dxfId="106" priority="4" operator="between" stopIfTrue="1">
      <formula>1</formula>
      <formula>5</formula>
    </cfRule>
  </conditionalFormatting>
  <conditionalFormatting sqref="O4:Q35">
    <cfRule type="notContainsText" dxfId="107" priority="1" stopIfTrue="1" text="x">
      <formula>ISERROR(FIND(UPPER("x"),UPPER(O4)))</formula>
      <formula>"x"</formula>
    </cfRule>
    <cfRule type="containsText" dxfId="108" priority="2" stopIfTrue="1" text="x">
      <formula>NOT(ISERROR(FIND(UPPER("x"),UPPER(O4))))</formula>
      <formula>"x"</formula>
    </cfRule>
  </conditionalFormatting>
  <conditionalFormatting sqref="R4:U35">
    <cfRule type="cellIs" dxfId="109" priority="1" operator="equal" stopIfTrue="1">
      <formula>"No Record"</formula>
    </cfRule>
    <cfRule type="cellIs" dxfId="110" priority="2" operator="equal" stopIfTrue="1">
      <formula>"Yes"</formula>
    </cfRule>
    <cfRule type="cellIs" dxfId="111" priority="3" operator="equal" stopIfTrue="1">
      <formula>"No"</formula>
    </cfRule>
  </conditionalFormatting>
  <conditionalFormatting sqref="W4:X35">
    <cfRule type="notContainsText" dxfId="112" priority="1" stopIfTrue="1" text="x">
      <formula>ISERROR(FIND(UPPER("x"),UPPER(W4)))</formula>
      <formula>"x"</formula>
    </cfRule>
    <cfRule type="containsText" dxfId="113"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AJ32"/>
  <sheetViews>
    <sheetView workbookViewId="0" showGridLines="0" defaultGridColor="1"/>
  </sheetViews>
  <sheetFormatPr defaultColWidth="7.16667" defaultRowHeight="13.2" customHeight="1" outlineLevelRow="0" outlineLevelCol="0"/>
  <cols>
    <col min="1" max="1" width="11.5" style="127" customWidth="1"/>
    <col min="2" max="2" width="6.35156" style="127" customWidth="1"/>
    <col min="3" max="3" width="16.6719" style="127" customWidth="1"/>
    <col min="4" max="4" width="8" style="127" customWidth="1"/>
    <col min="5" max="5" width="12" style="127" customWidth="1"/>
    <col min="6" max="6" width="7.17188" style="127" customWidth="1"/>
    <col min="7" max="7" width="5.5" style="127" customWidth="1"/>
    <col min="8" max="8" width="7.17188" style="127" customWidth="1"/>
    <col min="9" max="10" width="12" style="127" customWidth="1"/>
    <col min="11" max="13" width="6.35156" style="127" customWidth="1"/>
    <col min="14" max="14" width="12.1719" style="127" customWidth="1"/>
    <col min="15" max="16" width="12.8516" style="127" customWidth="1"/>
    <col min="17" max="17" width="13.5" style="127" customWidth="1"/>
    <col min="18" max="18" width="12.5" style="127" customWidth="1"/>
    <col min="19" max="19" width="11.6719" style="127" customWidth="1"/>
    <col min="20" max="20" width="12.6719" style="127" customWidth="1"/>
    <col min="21" max="21" width="12.5" style="127" customWidth="1"/>
    <col min="22" max="22" width="1.85156" style="127" customWidth="1"/>
    <col min="23" max="23" width="12.8516" style="127" customWidth="1"/>
    <col min="24" max="24" width="12.5" style="127" customWidth="1"/>
    <col min="25" max="25" width="3" style="127" customWidth="1"/>
    <col min="26" max="32" width="7.17188" style="127" customWidth="1"/>
    <col min="33" max="33" width="35.6719" style="127" customWidth="1"/>
    <col min="34" max="34" width="39.5" style="127" customWidth="1"/>
    <col min="35" max="35" width="42" style="127" customWidth="1"/>
    <col min="36" max="36" width="37.8516" style="127" customWidth="1"/>
    <col min="37" max="256" width="7.17188" style="127" customWidth="1"/>
  </cols>
  <sheetData>
    <row r="1" ht="133.5" customHeight="1">
      <c r="A1" t="s" s="7">
        <v>6</v>
      </c>
      <c r="B1" t="s" s="8">
        <v>7</v>
      </c>
      <c r="C1" t="s" s="7">
        <v>8</v>
      </c>
      <c r="D1" t="s" s="9">
        <v>9</v>
      </c>
      <c r="E1" t="s" s="7">
        <v>10</v>
      </c>
      <c r="F1" t="s" s="10">
        <v>11</v>
      </c>
      <c r="G1" t="s" s="10">
        <v>12</v>
      </c>
      <c r="H1" t="s" s="10">
        <v>13</v>
      </c>
      <c r="I1" t="s" s="7">
        <v>14</v>
      </c>
      <c r="J1" t="s" s="7">
        <v>15</v>
      </c>
      <c r="K1" t="s" s="10">
        <v>11</v>
      </c>
      <c r="L1" t="s" s="10">
        <v>12</v>
      </c>
      <c r="M1" t="s" s="10">
        <v>13</v>
      </c>
      <c r="N1" t="s" s="7">
        <v>16</v>
      </c>
      <c r="O1" t="s" s="11">
        <v>17</v>
      </c>
      <c r="P1" t="s" s="11">
        <v>18</v>
      </c>
      <c r="Q1" t="s" s="11">
        <v>19</v>
      </c>
      <c r="R1" t="s" s="12">
        <v>20</v>
      </c>
      <c r="S1" s="13"/>
      <c r="T1" s="13"/>
      <c r="U1" s="14"/>
      <c r="V1" s="15"/>
      <c r="W1" t="s" s="7">
        <v>21</v>
      </c>
      <c r="X1" t="s" s="7">
        <v>22</v>
      </c>
      <c r="Y1" s="16"/>
      <c r="Z1" s="17"/>
      <c r="AA1" s="17"/>
      <c r="AB1" s="17"/>
      <c r="AC1" s="17"/>
      <c r="AD1" s="17"/>
      <c r="AE1" s="17"/>
      <c r="AF1" s="17"/>
      <c r="AG1" s="17"/>
      <c r="AH1" s="17"/>
      <c r="AI1" s="17"/>
      <c r="AJ1" s="18"/>
    </row>
    <row r="2" ht="16.2" customHeight="1">
      <c r="A2" t="s" s="19">
        <f>'Membership-Insurance Progress R'!R1</f>
        <v>23</v>
      </c>
      <c r="B2" s="20"/>
      <c r="C2" s="21"/>
      <c r="D2" s="22"/>
      <c r="E2" s="23"/>
      <c r="F2" s="23"/>
      <c r="G2" s="23"/>
      <c r="H2" s="23"/>
      <c r="I2" s="24"/>
      <c r="J2" s="24"/>
      <c r="K2" s="24"/>
      <c r="L2" s="24"/>
      <c r="M2" s="24"/>
      <c r="N2" s="25"/>
      <c r="O2" t="s" s="26">
        <v>24</v>
      </c>
      <c r="P2" s="27"/>
      <c r="Q2" s="28"/>
      <c r="R2" s="28"/>
      <c r="S2" s="28"/>
      <c r="T2" s="28"/>
      <c r="U2" s="29"/>
      <c r="V2" s="30"/>
      <c r="W2" s="31"/>
      <c r="X2" s="32"/>
      <c r="Y2" s="33"/>
      <c r="Z2" s="33"/>
      <c r="AA2" s="33"/>
      <c r="AB2" s="33"/>
      <c r="AC2" s="33"/>
      <c r="AD2" s="33"/>
      <c r="AE2" s="33"/>
      <c r="AF2" s="33"/>
      <c r="AG2" s="33"/>
      <c r="AH2" s="33"/>
      <c r="AI2" s="33"/>
      <c r="AJ2" s="34"/>
    </row>
    <row r="3" ht="44.25" customHeight="1">
      <c r="A3" s="35"/>
      <c r="B3" s="36"/>
      <c r="C3" s="37"/>
      <c r="D3" s="38"/>
      <c r="E3" s="39"/>
      <c r="F3" s="40"/>
      <c r="G3" s="40"/>
      <c r="H3" s="40"/>
      <c r="I3" s="41"/>
      <c r="J3" s="42"/>
      <c r="K3" s="42"/>
      <c r="L3" s="42"/>
      <c r="M3" s="42"/>
      <c r="N3" s="43"/>
      <c r="O3" t="s" s="44">
        <v>25</v>
      </c>
      <c r="P3" t="s" s="44">
        <v>26</v>
      </c>
      <c r="Q3" t="s" s="44">
        <v>27</v>
      </c>
      <c r="R3" t="s" s="45">
        <v>28</v>
      </c>
      <c r="S3" t="s" s="45">
        <v>29</v>
      </c>
      <c r="T3" t="s" s="45">
        <v>30</v>
      </c>
      <c r="U3" t="s" s="45">
        <v>31</v>
      </c>
      <c r="V3" s="46"/>
      <c r="W3" t="s" s="47">
        <v>32</v>
      </c>
      <c r="X3" t="s" s="47">
        <v>33</v>
      </c>
      <c r="Y3" s="48"/>
      <c r="Z3" s="33"/>
      <c r="AA3" s="33"/>
      <c r="AB3" s="33"/>
      <c r="AC3" s="33"/>
      <c r="AD3" s="33"/>
      <c r="AE3" s="33"/>
      <c r="AF3" s="33"/>
      <c r="AG3" s="33"/>
      <c r="AH3" s="33"/>
      <c r="AI3" s="33"/>
      <c r="AJ3" s="34"/>
    </row>
    <row r="4" ht="17.25" customHeight="1">
      <c r="A4" s="49">
        <v>2432</v>
      </c>
      <c r="B4" t="s" s="50">
        <f>VLOOKUP(A4,'Membership-Insurance Progress R'!B$8:C$719,2,FALSE)</f>
        <v>323</v>
      </c>
      <c r="C4" t="s" s="51">
        <f>VLOOKUP(A4,'Membership-Insurance Progress R'!B$8:D$601,3,FALSE)</f>
        <v>324</v>
      </c>
      <c r="D4" s="52">
        <f>VLOOKUP(A4,'Membership-Insurance Progress R'!B$8:U$601,4,FALSE)</f>
        <v>4</v>
      </c>
      <c r="E4" s="53">
        <f>VLOOKUP(A4,'Membership-Insurance Progress R'!B$8:U$601,5,FALSE)</f>
        <v>24</v>
      </c>
      <c r="F4" s="53">
        <f>VLOOKUP($A4,'Membership-Insurance Progress R'!$B$8:$U$601,9,FALSE)</f>
        <v>0</v>
      </c>
      <c r="G4" s="53">
        <f>VLOOKUP($A4,'Membership-Insurance Progress R'!$B$8:$U$601,10,FALSE)</f>
        <v>0</v>
      </c>
      <c r="H4" s="53">
        <f>VLOOKUP($A4,'Membership-Insurance Progress R'!$B$8:$U$601,11,FALSE)</f>
        <v>0</v>
      </c>
      <c r="I4" s="54">
        <f>IF(E4,$H4/$E4,0)</f>
        <v>0</v>
      </c>
      <c r="J4" s="55">
        <f>VLOOKUP(A4,'Membership-Insurance Progress R'!B$8:U$601,13,FALSE)</f>
        <v>3</v>
      </c>
      <c r="K4" s="55">
        <f>VLOOKUP($A4,'Membership-Insurance Progress R'!$B$8:$U$601,17,FALSE)</f>
        <v>0</v>
      </c>
      <c r="L4" s="55">
        <f>VLOOKUP($A4,'Membership-Insurance Progress R'!$B$8:$U$601,18,FALSE)</f>
        <v>0</v>
      </c>
      <c r="M4" s="55">
        <f>VLOOKUP($A4,'Membership-Insurance Progress R'!$B$8:$U$601,19,FALSE)</f>
        <v>0</v>
      </c>
      <c r="N4" s="54">
        <f>IF(J4,$M4/$J4,0)</f>
        <v>0</v>
      </c>
      <c r="O4" s="57">
        <f>IF(ISERROR(VLOOKUP(A4,'365'!A$1:A$900,1,FALSE)),"x",VLOOKUP(A4,'365'!A$1:A$900,"x",FALSE))</f>
      </c>
      <c r="P4" s="57">
        <f>IF(ISERROR(VLOOKUP(A4,'1728'!A$1:A$900,1,FALSE)),"x",VLOOKUP(A4,'1728'!A$1:A$900,"x",FALSE))</f>
      </c>
      <c r="Q4" s="58">
        <f>IF(ISERROR(VLOOKUP(A4,'SP7'!A$1:A$897,1,FALSE)),"x",VLOOKUP(A4,'SP7'!A$1:A$897,"x",FALSE))</f>
      </c>
      <c r="R4" t="s" s="59">
        <v>38</v>
      </c>
      <c r="S4" t="s" s="59">
        <v>38</v>
      </c>
      <c r="T4" t="s" s="59">
        <v>38</v>
      </c>
      <c r="U4" t="s" s="59">
        <v>38</v>
      </c>
      <c r="V4" s="60"/>
      <c r="W4" s="57">
        <f>IF(ISERROR(VLOOKUP(A4,'185'!A$1:A$900,1,FALSE)),"x",VLOOKUP(A4,'185'!A$1:A$900,"x",FALSE))</f>
      </c>
      <c r="X4" s="57">
        <f>IF(ISERROR(VLOOKUP(A4,'1295-1'!A$1:A$900,1,FALSE)),"x",VLOOKUP(A4,'1295-1'!A$1:A$900,"x",FALSE))</f>
      </c>
      <c r="Y4" s="48"/>
      <c r="Z4" s="33"/>
      <c r="AA4" s="33"/>
      <c r="AB4" s="33"/>
      <c r="AC4" s="33"/>
      <c r="AD4" s="33"/>
      <c r="AE4" s="33"/>
      <c r="AF4" s="33"/>
      <c r="AG4" s="33"/>
      <c r="AH4" s="33"/>
      <c r="AI4" s="33"/>
      <c r="AJ4" s="34"/>
    </row>
    <row r="5" ht="17.25" customHeight="1">
      <c r="A5" s="49">
        <v>3407</v>
      </c>
      <c r="B5" t="s" s="50">
        <f>VLOOKUP(A5,'Membership-Insurance Progress R'!B$8:C$719,2,FALSE)</f>
        <v>323</v>
      </c>
      <c r="C5" t="s" s="51">
        <f>VLOOKUP(A5,'Membership-Insurance Progress R'!B$8:D$601,3,FALSE)</f>
        <v>325</v>
      </c>
      <c r="D5" s="52">
        <f>VLOOKUP(A5,'Membership-Insurance Progress R'!B$8:U$601,4,FALSE)</f>
        <v>199</v>
      </c>
      <c r="E5" s="53">
        <f>VLOOKUP(A5,'Membership-Insurance Progress R'!B$8:U$601,5,FALSE)</f>
        <v>13</v>
      </c>
      <c r="F5" s="53">
        <f>VLOOKUP($A5,'Membership-Insurance Progress R'!$B$8:$U$601,9,FALSE)</f>
        <v>4</v>
      </c>
      <c r="G5" s="53">
        <f>VLOOKUP($A5,'Membership-Insurance Progress R'!$B$8:$U$601,10,FALSE)</f>
        <v>0</v>
      </c>
      <c r="H5" s="53">
        <f>VLOOKUP($A5,'Membership-Insurance Progress R'!$B$8:$U$601,11,FALSE)</f>
        <v>4</v>
      </c>
      <c r="I5" s="54">
        <f>IF(E5,$H5/$E5,0)</f>
        <v>0.307692307692308</v>
      </c>
      <c r="J5" s="55">
        <f>VLOOKUP(A5,'Membership-Insurance Progress R'!B$8:U$601,13,FALSE)</f>
        <v>5</v>
      </c>
      <c r="K5" s="55">
        <f>VLOOKUP($A5,'Membership-Insurance Progress R'!$B$8:$U$601,17,FALSE)</f>
        <v>1</v>
      </c>
      <c r="L5" s="55">
        <f>VLOOKUP($A5,'Membership-Insurance Progress R'!$B$8:$U$601,18,FALSE)</f>
        <v>0</v>
      </c>
      <c r="M5" s="55">
        <f>VLOOKUP($A5,'Membership-Insurance Progress R'!$B$8:$U$601,19,FALSE)</f>
        <v>1</v>
      </c>
      <c r="N5" s="54">
        <f>IF(J5,$M5/$J5,0)</f>
        <v>0.2</v>
      </c>
      <c r="O5" t="s" s="56">
        <f>IF(ISERROR(VLOOKUP(A5,'365'!A$1:A$900,1,FALSE)),"x",VLOOKUP(A5,'365'!A$1:A$900,"x",FALSE))</f>
        <v>36</v>
      </c>
      <c r="P5" s="57">
        <f>IF(ISERROR(VLOOKUP(A5,'1728'!A$1:A$900,1,FALSE)),"x",VLOOKUP(A5,'1728'!A$1:A$900,"x",FALSE))</f>
      </c>
      <c r="Q5" s="58">
        <f>IF(ISERROR(VLOOKUP(A5,'SP7'!A$1:A$897,1,FALSE)),"x",VLOOKUP(A5,'SP7'!A$1:A$897,"x",FALSE))</f>
      </c>
      <c r="R5" t="s" s="59">
        <v>39</v>
      </c>
      <c r="S5" t="s" s="59">
        <v>39</v>
      </c>
      <c r="T5" t="s" s="59">
        <v>38</v>
      </c>
      <c r="U5" t="s" s="59">
        <v>39</v>
      </c>
      <c r="V5" s="60"/>
      <c r="W5" t="s" s="56">
        <f>IF(ISERROR(VLOOKUP(A5,'185'!A$1:A$900,1,FALSE)),"x",VLOOKUP(A5,'185'!A$1:A$900,"x",FALSE))</f>
        <v>36</v>
      </c>
      <c r="X5" t="s" s="56">
        <f>IF(ISERROR(VLOOKUP(A5,'1295-1'!A$1:A$900,1,FALSE)),"x",VLOOKUP(A5,'1295-1'!A$1:A$900,"x",FALSE))</f>
        <v>36</v>
      </c>
      <c r="Y5" s="48"/>
      <c r="Z5" s="33"/>
      <c r="AA5" s="33"/>
      <c r="AB5" s="33"/>
      <c r="AC5" s="33"/>
      <c r="AD5" s="33"/>
      <c r="AE5" s="33"/>
      <c r="AF5" s="33"/>
      <c r="AG5" s="33"/>
      <c r="AH5" s="33"/>
      <c r="AI5" s="33"/>
      <c r="AJ5" s="34"/>
    </row>
    <row r="6" ht="17.25" customHeight="1">
      <c r="A6" s="49">
        <v>4873</v>
      </c>
      <c r="B6" t="s" s="50">
        <f>VLOOKUP(A6,'Membership-Insurance Progress R'!B$8:C$719,2,FALSE)</f>
        <v>323</v>
      </c>
      <c r="C6" t="s" s="51">
        <f>VLOOKUP(A6,'Membership-Insurance Progress R'!B$8:D$601,3,FALSE)</f>
        <v>326</v>
      </c>
      <c r="D6" s="52">
        <f>VLOOKUP(A6,'Membership-Insurance Progress R'!B$8:U$601,4,FALSE)</f>
        <v>372</v>
      </c>
      <c r="E6" s="53">
        <f>VLOOKUP(A6,'Membership-Insurance Progress R'!B$8:U$601,5,FALSE)</f>
        <v>25</v>
      </c>
      <c r="F6" s="53">
        <f>VLOOKUP($A6,'Membership-Insurance Progress R'!$B$8:$U$601,9,FALSE)</f>
        <v>7</v>
      </c>
      <c r="G6" s="53">
        <f>VLOOKUP($A6,'Membership-Insurance Progress R'!$B$8:$U$601,10,FALSE)</f>
        <v>0</v>
      </c>
      <c r="H6" s="53">
        <f>VLOOKUP($A6,'Membership-Insurance Progress R'!$B$8:$U$601,11,FALSE)</f>
        <v>7</v>
      </c>
      <c r="I6" s="54">
        <f>IF(E6,$H6/$E6,0)</f>
        <v>0.28</v>
      </c>
      <c r="J6" s="55">
        <f>VLOOKUP(A6,'Membership-Insurance Progress R'!B$8:U$601,13,FALSE)</f>
        <v>9</v>
      </c>
      <c r="K6" s="55">
        <f>VLOOKUP($A6,'Membership-Insurance Progress R'!$B$8:$U$601,17,FALSE)</f>
        <v>0</v>
      </c>
      <c r="L6" s="55">
        <f>VLOOKUP($A6,'Membership-Insurance Progress R'!$B$8:$U$601,18,FALSE)</f>
        <v>1</v>
      </c>
      <c r="M6" s="55">
        <f>VLOOKUP($A6,'Membership-Insurance Progress R'!$B$8:$U$601,19,FALSE)</f>
        <v>-1</v>
      </c>
      <c r="N6" s="54">
        <f>IF(J6,$M6/$J6,0)</f>
        <v>-0.111111111111111</v>
      </c>
      <c r="O6" t="s" s="56">
        <f>IF(ISERROR(VLOOKUP(A6,'365'!A$1:A$900,1,FALSE)),"x",VLOOKUP(A6,'365'!A$1:A$900,"x",FALSE))</f>
        <v>36</v>
      </c>
      <c r="P6" s="57">
        <f>IF(ISERROR(VLOOKUP(A6,'1728'!A$1:A$900,1,FALSE)),"x",VLOOKUP(A6,'1728'!A$1:A$900,"x",FALSE))</f>
      </c>
      <c r="Q6" s="58">
        <f>IF(ISERROR(VLOOKUP(A6,'SP7'!A$1:A$897,1,FALSE)),"x",VLOOKUP(A6,'SP7'!A$1:A$897,"x",FALSE))</f>
      </c>
      <c r="R6" t="s" s="59">
        <v>39</v>
      </c>
      <c r="S6" t="s" s="59">
        <v>39</v>
      </c>
      <c r="T6" t="s" s="59">
        <v>39</v>
      </c>
      <c r="U6" t="s" s="59">
        <v>39</v>
      </c>
      <c r="V6" s="60"/>
      <c r="W6" t="s" s="56">
        <f>IF(ISERROR(VLOOKUP(A6,'185'!A$1:A$900,1,FALSE)),"x",VLOOKUP(A6,'185'!A$1:A$900,"x",FALSE))</f>
        <v>36</v>
      </c>
      <c r="X6" t="s" s="56">
        <f>IF(ISERROR(VLOOKUP(A6,'1295-1'!A$1:A$900,1,FALSE)),"x",VLOOKUP(A6,'1295-1'!A$1:A$900,"x",FALSE))</f>
        <v>36</v>
      </c>
      <c r="Y6" s="48"/>
      <c r="Z6" s="33"/>
      <c r="AA6" s="33"/>
      <c r="AB6" s="33"/>
      <c r="AC6" s="33"/>
      <c r="AD6" s="33"/>
      <c r="AE6" s="33"/>
      <c r="AF6" s="33"/>
      <c r="AG6" s="33"/>
      <c r="AH6" s="33"/>
      <c r="AI6" s="33"/>
      <c r="AJ6" s="34"/>
    </row>
    <row r="7" ht="17.25" customHeight="1">
      <c r="A7" s="49">
        <v>9260</v>
      </c>
      <c r="B7" t="s" s="50">
        <f>VLOOKUP(A7,'Membership-Insurance Progress R'!B$8:C$719,2,FALSE)</f>
        <v>323</v>
      </c>
      <c r="C7" t="s" s="51">
        <f>VLOOKUP(A7,'Membership-Insurance Progress R'!B$8:D$601,3,FALSE)</f>
        <v>325</v>
      </c>
      <c r="D7" s="52">
        <f>VLOOKUP(A7,'Membership-Insurance Progress R'!B$8:U$601,4,FALSE)</f>
        <v>121</v>
      </c>
      <c r="E7" s="53">
        <f>VLOOKUP(A7,'Membership-Insurance Progress R'!B$8:U$601,5,FALSE)</f>
        <v>8</v>
      </c>
      <c r="F7" s="53">
        <f>VLOOKUP($A7,'Membership-Insurance Progress R'!$B$8:$U$601,9,FALSE)</f>
        <v>0</v>
      </c>
      <c r="G7" s="53">
        <f>VLOOKUP($A7,'Membership-Insurance Progress R'!$B$8:$U$601,10,FALSE)</f>
        <v>0</v>
      </c>
      <c r="H7" s="53">
        <f>VLOOKUP($A7,'Membership-Insurance Progress R'!$B$8:$U$601,11,FALSE)</f>
        <v>0</v>
      </c>
      <c r="I7" s="54">
        <f>IF(E7,$H7/$E7,0)</f>
        <v>0</v>
      </c>
      <c r="J7" s="55">
        <f>VLOOKUP(A7,'Membership-Insurance Progress R'!B$8:U$601,13,FALSE)</f>
        <v>3</v>
      </c>
      <c r="K7" s="55">
        <f>VLOOKUP($A7,'Membership-Insurance Progress R'!$B$8:$U$601,17,FALSE)</f>
        <v>0</v>
      </c>
      <c r="L7" s="55">
        <f>VLOOKUP($A7,'Membership-Insurance Progress R'!$B$8:$U$601,18,FALSE)</f>
        <v>0</v>
      </c>
      <c r="M7" s="55">
        <f>VLOOKUP($A7,'Membership-Insurance Progress R'!$B$8:$U$601,19,FALSE)</f>
        <v>0</v>
      </c>
      <c r="N7" s="54">
        <f>IF(J7,$M7/$J7,0)</f>
        <v>0</v>
      </c>
      <c r="O7" t="s" s="56">
        <f>IF(ISERROR(VLOOKUP(A7,'365'!A$1:A$900,1,FALSE)),"x",VLOOKUP(A7,'365'!A$1:A$900,"x",FALSE))</f>
        <v>36</v>
      </c>
      <c r="P7" s="57">
        <f>IF(ISERROR(VLOOKUP(A7,'1728'!A$1:A$900,1,FALSE)),"x",VLOOKUP(A7,'1728'!A$1:A$900,"x",FALSE))</f>
      </c>
      <c r="Q7" s="58">
        <f>IF(ISERROR(VLOOKUP(A7,'SP7'!A$1:A$897,1,FALSE)),"x",VLOOKUP(A7,'SP7'!A$1:A$897,"x",FALSE))</f>
      </c>
      <c r="R7" t="s" s="59">
        <v>39</v>
      </c>
      <c r="S7" t="s" s="59">
        <v>39</v>
      </c>
      <c r="T7" t="s" s="59">
        <v>39</v>
      </c>
      <c r="U7" t="s" s="59">
        <v>39</v>
      </c>
      <c r="V7" s="60"/>
      <c r="W7" t="s" s="56">
        <f>IF(ISERROR(VLOOKUP(A7,'185'!A$1:A$900,1,FALSE)),"x",VLOOKUP(A7,'185'!A$1:A$900,"x",FALSE))</f>
        <v>36</v>
      </c>
      <c r="X7" t="s" s="56">
        <f>IF(ISERROR(VLOOKUP(A7,'1295-1'!A$1:A$900,1,FALSE)),"x",VLOOKUP(A7,'1295-1'!A$1:A$900,"x",FALSE))</f>
        <v>36</v>
      </c>
      <c r="Y7" s="48"/>
      <c r="Z7" s="33"/>
      <c r="AA7" s="33"/>
      <c r="AB7" s="33"/>
      <c r="AC7" s="33"/>
      <c r="AD7" s="33"/>
      <c r="AE7" s="33"/>
      <c r="AF7" s="33"/>
      <c r="AG7" s="33"/>
      <c r="AH7" s="33"/>
      <c r="AI7" s="33"/>
      <c r="AJ7" s="34"/>
    </row>
    <row r="8" ht="17.25" customHeight="1">
      <c r="A8" s="49">
        <v>10728</v>
      </c>
      <c r="B8" t="s" s="50">
        <f>VLOOKUP(A8,'Membership-Insurance Progress R'!B$8:C$719,2,FALSE)</f>
        <v>323</v>
      </c>
      <c r="C8" t="s" s="51">
        <f>VLOOKUP(A8,'Membership-Insurance Progress R'!B$8:D$601,3,FALSE)</f>
        <v>325</v>
      </c>
      <c r="D8" s="52">
        <f>VLOOKUP(A8,'Membership-Insurance Progress R'!B$8:U$601,4,FALSE)</f>
        <v>97</v>
      </c>
      <c r="E8" s="53">
        <f>VLOOKUP(A8,'Membership-Insurance Progress R'!B$8:U$601,5,FALSE)</f>
        <v>7</v>
      </c>
      <c r="F8" s="53">
        <f>VLOOKUP($A8,'Membership-Insurance Progress R'!$B$8:$U$601,9,FALSE)</f>
        <v>0</v>
      </c>
      <c r="G8" s="53">
        <f>VLOOKUP($A8,'Membership-Insurance Progress R'!$B$8:$U$601,10,FALSE)</f>
        <v>0</v>
      </c>
      <c r="H8" s="53">
        <f>VLOOKUP($A8,'Membership-Insurance Progress R'!$B$8:$U$601,11,FALSE)</f>
        <v>0</v>
      </c>
      <c r="I8" s="54">
        <f>IF(E8,$H8/$E8,0)</f>
        <v>0</v>
      </c>
      <c r="J8" s="55">
        <f>VLOOKUP(A8,'Membership-Insurance Progress R'!B$8:U$601,13,FALSE)</f>
        <v>3</v>
      </c>
      <c r="K8" s="55">
        <f>VLOOKUP($A8,'Membership-Insurance Progress R'!$B$8:$U$601,17,FALSE)</f>
        <v>0</v>
      </c>
      <c r="L8" s="55">
        <f>VLOOKUP($A8,'Membership-Insurance Progress R'!$B$8:$U$601,18,FALSE)</f>
        <v>0</v>
      </c>
      <c r="M8" s="55">
        <f>VLOOKUP($A8,'Membership-Insurance Progress R'!$B$8:$U$601,19,FALSE)</f>
        <v>0</v>
      </c>
      <c r="N8" s="54">
        <f>IF(J8,$M8/$J8,0)</f>
        <v>0</v>
      </c>
      <c r="O8" t="s" s="56">
        <f>IF(ISERROR(VLOOKUP(A8,'365'!A$1:A$900,1,FALSE)),"x",VLOOKUP(A8,'365'!A$1:A$900,"x",FALSE))</f>
        <v>36</v>
      </c>
      <c r="P8" s="57">
        <f>IF(ISERROR(VLOOKUP(A8,'1728'!A$1:A$900,1,FALSE)),"x",VLOOKUP(A8,'1728'!A$1:A$900,"x",FALSE))</f>
      </c>
      <c r="Q8" s="58">
        <f>IF(ISERROR(VLOOKUP(A8,'SP7'!A$1:A$897,1,FALSE)),"x",VLOOKUP(A8,'SP7'!A$1:A$897,"x",FALSE))</f>
      </c>
      <c r="R8" t="s" s="59">
        <v>39</v>
      </c>
      <c r="S8" t="s" s="59">
        <v>39</v>
      </c>
      <c r="T8" t="s" s="59">
        <v>39</v>
      </c>
      <c r="U8" t="s" s="59">
        <v>39</v>
      </c>
      <c r="V8" s="61"/>
      <c r="W8" t="s" s="56">
        <f>IF(ISERROR(VLOOKUP(A8,'185'!A$1:A$900,1,FALSE)),"x",VLOOKUP(A8,'185'!A$1:A$900,"x",FALSE))</f>
        <v>36</v>
      </c>
      <c r="X8" s="57">
        <f>IF(ISERROR(VLOOKUP(A8,'1295-1'!A$1:A$900,1,FALSE)),"x",VLOOKUP(A8,'1295-1'!A$1:A$900,"x",FALSE))</f>
      </c>
      <c r="Y8" s="48"/>
      <c r="Z8" s="33"/>
      <c r="AA8" s="33"/>
      <c r="AB8" s="33"/>
      <c r="AC8" s="33"/>
      <c r="AD8" s="33"/>
      <c r="AE8" s="33"/>
      <c r="AF8" s="33"/>
      <c r="AG8" s="33"/>
      <c r="AH8" s="33"/>
      <c r="AI8" s="33"/>
      <c r="AJ8" s="34"/>
    </row>
    <row r="9" ht="17.25" customHeight="1">
      <c r="A9" s="49">
        <v>1108</v>
      </c>
      <c r="B9" t="s" s="50">
        <f>VLOOKUP(A9,'Membership-Insurance Progress R'!B$8:C$719,2,FALSE)</f>
        <v>327</v>
      </c>
      <c r="C9" t="s" s="51">
        <f>VLOOKUP(A9,'Membership-Insurance Progress R'!B$8:D$601,3,FALSE)</f>
        <v>325</v>
      </c>
      <c r="D9" s="52">
        <f>VLOOKUP(A9,'Membership-Insurance Progress R'!B$8:U$601,4,FALSE)</f>
        <v>85</v>
      </c>
      <c r="E9" s="53">
        <f>VLOOKUP(A9,'Membership-Insurance Progress R'!B$8:U$601,5,FALSE)</f>
        <v>6</v>
      </c>
      <c r="F9" s="53">
        <f>VLOOKUP($A9,'Membership-Insurance Progress R'!$B$8:$U$601,9,FALSE)</f>
        <v>0</v>
      </c>
      <c r="G9" s="53">
        <f>VLOOKUP($A9,'Membership-Insurance Progress R'!$B$8:$U$601,10,FALSE)</f>
        <v>0</v>
      </c>
      <c r="H9" s="53">
        <f>VLOOKUP($A9,'Membership-Insurance Progress R'!$B$8:$U$601,11,FALSE)</f>
        <v>0</v>
      </c>
      <c r="I9" s="54">
        <f>IF(E9,$H9/$E9,0)</f>
        <v>0</v>
      </c>
      <c r="J9" s="55">
        <f>VLOOKUP(A9,'Membership-Insurance Progress R'!B$8:U$601,13,FALSE)</f>
        <v>3</v>
      </c>
      <c r="K9" s="55">
        <f>VLOOKUP($A9,'Membership-Insurance Progress R'!$B$8:$U$601,17,FALSE)</f>
        <v>0</v>
      </c>
      <c r="L9" s="55">
        <f>VLOOKUP($A9,'Membership-Insurance Progress R'!$B$8:$U$601,18,FALSE)</f>
        <v>1</v>
      </c>
      <c r="M9" s="55">
        <f>VLOOKUP($A9,'Membership-Insurance Progress R'!$B$8:$U$601,19,FALSE)</f>
        <v>-1</v>
      </c>
      <c r="N9" s="54">
        <f>IF(J9,$M9/$J9,0)</f>
        <v>-0.333333333333333</v>
      </c>
      <c r="O9" t="s" s="56">
        <f>IF(ISERROR(VLOOKUP(A9,'365'!A$1:A$900,1,FALSE)),"x",VLOOKUP(A9,'365'!A$1:A$900,"x",FALSE))</f>
        <v>36</v>
      </c>
      <c r="P9" s="57">
        <f>IF(ISERROR(VLOOKUP(A9,'1728'!A$1:A$900,1,FALSE)),"x",VLOOKUP(A9,'1728'!A$1:A$900,"x",FALSE))</f>
      </c>
      <c r="Q9" s="58">
        <f>IF(ISERROR(VLOOKUP(A9,'SP7'!A$1:A$897,1,FALSE)),"x",VLOOKUP(A9,'SP7'!A$1:A$897,"x",FALSE))</f>
      </c>
      <c r="R9" t="s" s="59">
        <v>39</v>
      </c>
      <c r="S9" t="s" s="59">
        <v>39</v>
      </c>
      <c r="T9" t="s" s="59">
        <v>38</v>
      </c>
      <c r="U9" t="s" s="59">
        <v>39</v>
      </c>
      <c r="V9" s="61"/>
      <c r="W9" t="s" s="56">
        <f>IF(ISERROR(VLOOKUP(A9,'185'!A$1:A$900,1,FALSE)),"x",VLOOKUP(A9,'185'!A$1:A$900,"x",FALSE))</f>
        <v>36</v>
      </c>
      <c r="X9" t="s" s="56">
        <f>IF(ISERROR(VLOOKUP(A9,'1295-1'!A$1:A$900,1,FALSE)),"x",VLOOKUP(A9,'1295-1'!A$1:A$900,"x",FALSE))</f>
        <v>36</v>
      </c>
      <c r="Y9" s="48"/>
      <c r="Z9" s="33"/>
      <c r="AA9" s="33"/>
      <c r="AB9" s="33"/>
      <c r="AC9" s="33"/>
      <c r="AD9" s="33"/>
      <c r="AE9" s="33"/>
      <c r="AF9" s="33"/>
      <c r="AG9" s="33"/>
      <c r="AH9" s="33"/>
      <c r="AI9" s="33"/>
      <c r="AJ9" s="34"/>
    </row>
    <row r="10" ht="17.25" customHeight="1">
      <c r="A10" s="49">
        <v>3779</v>
      </c>
      <c r="B10" t="s" s="50">
        <f>VLOOKUP(A10,'Membership-Insurance Progress R'!B$8:C$719,2,FALSE)</f>
        <v>327</v>
      </c>
      <c r="C10" t="s" s="51">
        <f>VLOOKUP(A10,'Membership-Insurance Progress R'!B$8:D$601,3,FALSE)</f>
        <v>325</v>
      </c>
      <c r="D10" s="52">
        <f>VLOOKUP(A10,'Membership-Insurance Progress R'!B$8:U$601,4,FALSE)</f>
        <v>188</v>
      </c>
      <c r="E10" s="53">
        <f>VLOOKUP(A10,'Membership-Insurance Progress R'!B$8:U$601,5,FALSE)</f>
        <v>13</v>
      </c>
      <c r="F10" s="53">
        <f>VLOOKUP($A10,'Membership-Insurance Progress R'!$B$8:$U$601,9,FALSE)</f>
        <v>2</v>
      </c>
      <c r="G10" s="53">
        <f>VLOOKUP($A10,'Membership-Insurance Progress R'!$B$8:$U$601,10,FALSE)</f>
        <v>1</v>
      </c>
      <c r="H10" s="53">
        <f>VLOOKUP($A10,'Membership-Insurance Progress R'!$B$8:$U$601,11,FALSE)</f>
        <v>1</v>
      </c>
      <c r="I10" s="54">
        <f>IF(E10,$H10/$E10,0)</f>
        <v>0.0769230769230769</v>
      </c>
      <c r="J10" s="55">
        <f>VLOOKUP(A10,'Membership-Insurance Progress R'!B$8:U$601,13,FALSE)</f>
        <v>5</v>
      </c>
      <c r="K10" s="55">
        <f>VLOOKUP($A10,'Membership-Insurance Progress R'!$B$8:$U$601,17,FALSE)</f>
        <v>0</v>
      </c>
      <c r="L10" s="55">
        <f>VLOOKUP($A10,'Membership-Insurance Progress R'!$B$8:$U$601,18,FALSE)</f>
        <v>0</v>
      </c>
      <c r="M10" s="55">
        <f>VLOOKUP($A10,'Membership-Insurance Progress R'!$B$8:$U$601,19,FALSE)</f>
        <v>0</v>
      </c>
      <c r="N10" s="54">
        <f>IF(J10,$M10/$J10,0)</f>
        <v>0</v>
      </c>
      <c r="O10" t="s" s="56">
        <f>IF(ISERROR(VLOOKUP(A10,'365'!A$1:A$900,1,FALSE)),"x",VLOOKUP(A10,'365'!A$1:A$900,"x",FALSE))</f>
        <v>36</v>
      </c>
      <c r="P10" s="57">
        <f>IF(ISERROR(VLOOKUP(A10,'1728'!A$1:A$900,1,FALSE)),"x",VLOOKUP(A10,'1728'!A$1:A$900,"x",FALSE))</f>
      </c>
      <c r="Q10" s="58">
        <f>IF(ISERROR(VLOOKUP(A10,'SP7'!A$1:A$897,1,FALSE)),"x",VLOOKUP(A10,'SP7'!A$1:A$897,"x",FALSE))</f>
      </c>
      <c r="R10" t="s" s="59">
        <v>39</v>
      </c>
      <c r="S10" t="s" s="59">
        <v>39</v>
      </c>
      <c r="T10" t="s" s="59">
        <v>39</v>
      </c>
      <c r="U10" t="s" s="59">
        <v>39</v>
      </c>
      <c r="V10" s="60"/>
      <c r="W10" t="s" s="56">
        <f>IF(ISERROR(VLOOKUP(A10,'185'!A$1:A$900,1,FALSE)),"x",VLOOKUP(A10,'185'!A$1:A$900,"x",FALSE))</f>
        <v>36</v>
      </c>
      <c r="X10" t="s" s="56">
        <f>IF(ISERROR(VLOOKUP(A10,'1295-1'!A$1:A$900,1,FALSE)),"x",VLOOKUP(A10,'1295-1'!A$1:A$900,"x",FALSE))</f>
        <v>36</v>
      </c>
      <c r="Y10" s="48"/>
      <c r="Z10" s="33"/>
      <c r="AA10" s="33"/>
      <c r="AB10" s="33"/>
      <c r="AC10" s="33"/>
      <c r="AD10" s="33"/>
      <c r="AE10" s="33"/>
      <c r="AF10" s="33"/>
      <c r="AG10" s="33"/>
      <c r="AH10" s="33"/>
      <c r="AI10" s="33"/>
      <c r="AJ10" s="34"/>
    </row>
    <row r="11" ht="17.25" customHeight="1">
      <c r="A11" s="49">
        <v>4088</v>
      </c>
      <c r="B11" t="s" s="50">
        <f>VLOOKUP(A11,'Membership-Insurance Progress R'!B$8:C$719,2,FALSE)</f>
        <v>327</v>
      </c>
      <c r="C11" t="s" s="51">
        <f>VLOOKUP(A11,'Membership-Insurance Progress R'!B$8:D$601,3,FALSE)</f>
        <v>328</v>
      </c>
      <c r="D11" s="52">
        <f>VLOOKUP(A11,'Membership-Insurance Progress R'!B$8:U$601,4,FALSE)</f>
        <v>21</v>
      </c>
      <c r="E11" s="53">
        <f>VLOOKUP(A11,'Membership-Insurance Progress R'!B$8:U$601,5,FALSE)</f>
        <v>4</v>
      </c>
      <c r="F11" s="53">
        <f>VLOOKUP($A11,'Membership-Insurance Progress R'!$B$8:$U$601,9,FALSE)</f>
        <v>0</v>
      </c>
      <c r="G11" s="53">
        <f>VLOOKUP($A11,'Membership-Insurance Progress R'!$B$8:$U$601,10,FALSE)</f>
        <v>0</v>
      </c>
      <c r="H11" s="53">
        <f>VLOOKUP($A11,'Membership-Insurance Progress R'!$B$8:$U$601,11,FALSE)</f>
        <v>0</v>
      </c>
      <c r="I11" s="54">
        <f>IF(E11,$H11/$E11,0)</f>
        <v>0</v>
      </c>
      <c r="J11" s="55">
        <f>VLOOKUP(A11,'Membership-Insurance Progress R'!B$8:U$601,13,FALSE)</f>
        <v>3</v>
      </c>
      <c r="K11" s="55">
        <f>VLOOKUP($A11,'Membership-Insurance Progress R'!$B$8:$U$601,17,FALSE)</f>
        <v>0</v>
      </c>
      <c r="L11" s="55">
        <f>VLOOKUP($A11,'Membership-Insurance Progress R'!$B$8:$U$601,18,FALSE)</f>
        <v>0</v>
      </c>
      <c r="M11" s="55">
        <f>VLOOKUP($A11,'Membership-Insurance Progress R'!$B$8:$U$601,19,FALSE)</f>
        <v>0</v>
      </c>
      <c r="N11" s="54">
        <f>IF(J11,$M11/$J11,0)</f>
        <v>0</v>
      </c>
      <c r="O11" t="s" s="56">
        <f>IF(ISERROR(VLOOKUP(A11,'365'!A$1:A$900,1,FALSE)),"x",VLOOKUP(A11,'365'!A$1:A$900,"x",FALSE))</f>
        <v>36</v>
      </c>
      <c r="P11" s="57">
        <f>IF(ISERROR(VLOOKUP(A11,'1728'!A$1:A$900,1,FALSE)),"x",VLOOKUP(A11,'1728'!A$1:A$900,"x",FALSE))</f>
      </c>
      <c r="Q11" s="58">
        <f>IF(ISERROR(VLOOKUP(A11,'SP7'!A$1:A$897,1,FALSE)),"x",VLOOKUP(A11,'SP7'!A$1:A$897,"x",FALSE))</f>
      </c>
      <c r="R11" t="s" s="59">
        <v>37</v>
      </c>
      <c r="S11" t="s" s="59">
        <v>38</v>
      </c>
      <c r="T11" t="s" s="59">
        <v>38</v>
      </c>
      <c r="U11" t="s" s="59">
        <v>38</v>
      </c>
      <c r="V11" s="60"/>
      <c r="W11" t="s" s="56">
        <f>IF(ISERROR(VLOOKUP(A11,'185'!A$1:A$900,1,FALSE)),"x",VLOOKUP(A11,'185'!A$1:A$900,"x",FALSE))</f>
        <v>36</v>
      </c>
      <c r="X11" t="s" s="56">
        <f>IF(ISERROR(VLOOKUP(A11,'1295-1'!A$1:A$900,1,FALSE)),"x",VLOOKUP(A11,'1295-1'!A$1:A$900,"x",FALSE))</f>
        <v>36</v>
      </c>
      <c r="Y11" s="48"/>
      <c r="Z11" s="33"/>
      <c r="AA11" s="33"/>
      <c r="AB11" s="33"/>
      <c r="AC11" s="33"/>
      <c r="AD11" s="33"/>
      <c r="AE11" s="33"/>
      <c r="AF11" s="33"/>
      <c r="AG11" s="33"/>
      <c r="AH11" s="33"/>
      <c r="AI11" s="33"/>
      <c r="AJ11" s="34"/>
    </row>
    <row r="12" ht="17.25" customHeight="1">
      <c r="A12" s="62">
        <v>8861</v>
      </c>
      <c r="B12" t="s" s="50">
        <f>VLOOKUP(A12,'Membership-Insurance Progress R'!B$8:C$719,2,FALSE)</f>
        <v>327</v>
      </c>
      <c r="C12" t="s" s="51">
        <f>VLOOKUP(A12,'Membership-Insurance Progress R'!B$8:D$601,3,FALSE)</f>
        <v>325</v>
      </c>
      <c r="D12" s="52">
        <f>VLOOKUP(A12,'Membership-Insurance Progress R'!B$8:U$601,4,FALSE)</f>
        <v>46</v>
      </c>
      <c r="E12" s="53">
        <f>VLOOKUP(A12,'Membership-Insurance Progress R'!B$8:U$601,5,FALSE)</f>
        <v>4</v>
      </c>
      <c r="F12" s="53">
        <f>VLOOKUP($A12,'Membership-Insurance Progress R'!$B$8:$U$601,9,FALSE)</f>
        <v>0</v>
      </c>
      <c r="G12" s="53">
        <f>VLOOKUP($A12,'Membership-Insurance Progress R'!$B$8:$U$601,10,FALSE)</f>
        <v>0</v>
      </c>
      <c r="H12" s="53">
        <f>VLOOKUP($A12,'Membership-Insurance Progress R'!$B$8:$U$601,11,FALSE)</f>
        <v>0</v>
      </c>
      <c r="I12" s="54">
        <f>IF(E12,$H12/$E12,0)</f>
        <v>0</v>
      </c>
      <c r="J12" s="55">
        <f>VLOOKUP(A12,'Membership-Insurance Progress R'!B$8:U$601,13,FALSE)</f>
        <v>3</v>
      </c>
      <c r="K12" s="55">
        <f>VLOOKUP($A12,'Membership-Insurance Progress R'!$B$8:$U$601,17,FALSE)</f>
        <v>0</v>
      </c>
      <c r="L12" s="55">
        <f>VLOOKUP($A12,'Membership-Insurance Progress R'!$B$8:$U$601,18,FALSE)</f>
        <v>0</v>
      </c>
      <c r="M12" s="55">
        <f>VLOOKUP($A12,'Membership-Insurance Progress R'!$B$8:$U$601,19,FALSE)</f>
        <v>0</v>
      </c>
      <c r="N12" s="54">
        <f>IF(J12,$M12/$J12,0)</f>
        <v>0</v>
      </c>
      <c r="O12" s="57">
        <f>IF(ISERROR(VLOOKUP(A12,'365'!A$1:A$900,1,FALSE)),"x",VLOOKUP(A12,'365'!A$1:A$900,"x",FALSE))</f>
      </c>
      <c r="P12" s="57">
        <f>IF(ISERROR(VLOOKUP(A12,'1728'!A$1:A$900,1,FALSE)),"x",VLOOKUP(A12,'1728'!A$1:A$900,"x",FALSE))</f>
      </c>
      <c r="Q12" s="58">
        <f>IF(ISERROR(VLOOKUP(A12,'SP7'!A$1:A$897,1,FALSE)),"x",VLOOKUP(A12,'SP7'!A$1:A$897,"x",FALSE))</f>
      </c>
      <c r="R12" t="s" s="59">
        <v>38</v>
      </c>
      <c r="S12" t="s" s="59">
        <v>38</v>
      </c>
      <c r="T12" t="s" s="59">
        <v>38</v>
      </c>
      <c r="U12" t="s" s="59">
        <v>38</v>
      </c>
      <c r="V12" s="60"/>
      <c r="W12" s="57">
        <f>IF(ISERROR(VLOOKUP(A12,'185'!A$1:A$900,1,FALSE)),"x",VLOOKUP(A12,'185'!A$1:A$900,"x",FALSE))</f>
      </c>
      <c r="X12" s="57">
        <f>IF(ISERROR(VLOOKUP(A12,'1295-1'!A$1:A$900,1,FALSE)),"x",VLOOKUP(A12,'1295-1'!A$1:A$900,"x",FALSE))</f>
      </c>
      <c r="Y12" s="48"/>
      <c r="Z12" s="33"/>
      <c r="AA12" s="33"/>
      <c r="AB12" s="33"/>
      <c r="AC12" s="33"/>
      <c r="AD12" s="33"/>
      <c r="AE12" s="33"/>
      <c r="AF12" s="33"/>
      <c r="AG12" s="33"/>
      <c r="AH12" s="33"/>
      <c r="AI12" s="33"/>
      <c r="AJ12" s="34"/>
    </row>
    <row r="13" ht="17.25" customHeight="1">
      <c r="A13" s="49">
        <v>9085</v>
      </c>
      <c r="B13" t="s" s="50">
        <f>VLOOKUP(A13,'Membership-Insurance Progress R'!B$8:C$719,2,FALSE)</f>
        <v>327</v>
      </c>
      <c r="C13" t="s" s="51">
        <f>VLOOKUP(A13,'Membership-Insurance Progress R'!B$8:D$601,3,FALSE)</f>
        <v>329</v>
      </c>
      <c r="D13" s="52">
        <f>VLOOKUP(A13,'Membership-Insurance Progress R'!B$8:U$601,4,FALSE)</f>
        <v>57</v>
      </c>
      <c r="E13" s="53">
        <f>VLOOKUP(A13,'Membership-Insurance Progress R'!B$8:U$601,5,FALSE)</f>
        <v>4</v>
      </c>
      <c r="F13" s="53">
        <f>VLOOKUP($A13,'Membership-Insurance Progress R'!$B$8:$U$601,9,FALSE)</f>
        <v>0</v>
      </c>
      <c r="G13" s="53">
        <f>VLOOKUP($A13,'Membership-Insurance Progress R'!$B$8:$U$601,10,FALSE)</f>
        <v>0</v>
      </c>
      <c r="H13" s="53">
        <f>VLOOKUP($A13,'Membership-Insurance Progress R'!$B$8:$U$601,11,FALSE)</f>
        <v>0</v>
      </c>
      <c r="I13" s="54">
        <f>IF(E13,$H13/$E13,0)</f>
        <v>0</v>
      </c>
      <c r="J13" s="55">
        <f>VLOOKUP(A13,'Membership-Insurance Progress R'!B$8:U$601,13,FALSE)</f>
        <v>3</v>
      </c>
      <c r="K13" s="55">
        <f>VLOOKUP($A13,'Membership-Insurance Progress R'!$B$8:$U$601,17,FALSE)</f>
        <v>0</v>
      </c>
      <c r="L13" s="55">
        <f>VLOOKUP($A13,'Membership-Insurance Progress R'!$B$8:$U$601,18,FALSE)</f>
        <v>0</v>
      </c>
      <c r="M13" s="55">
        <f>VLOOKUP($A13,'Membership-Insurance Progress R'!$B$8:$U$601,19,FALSE)</f>
        <v>0</v>
      </c>
      <c r="N13" s="54">
        <f>IF(J13,$M13/$J13,0)</f>
        <v>0</v>
      </c>
      <c r="O13" t="s" s="56">
        <f>IF(ISERROR(VLOOKUP(A13,'365'!A$1:A$900,1,FALSE)),"x",VLOOKUP(A13,'365'!A$1:A$900,"x",FALSE))</f>
        <v>36</v>
      </c>
      <c r="P13" s="57">
        <f>IF(ISERROR(VLOOKUP(A13,'1728'!A$1:A$900,1,FALSE)),"x",VLOOKUP(A13,'1728'!A$1:A$900,"x",FALSE))</f>
      </c>
      <c r="Q13" s="58">
        <f>IF(ISERROR(VLOOKUP(A13,'SP7'!A$1:A$897,1,FALSE)),"x",VLOOKUP(A13,'SP7'!A$1:A$897,"x",FALSE))</f>
      </c>
      <c r="R13" t="s" s="59">
        <v>39</v>
      </c>
      <c r="S13" t="s" s="59">
        <v>37</v>
      </c>
      <c r="T13" t="s" s="59">
        <v>39</v>
      </c>
      <c r="U13" t="s" s="59">
        <v>39</v>
      </c>
      <c r="V13" s="60"/>
      <c r="W13" t="s" s="56">
        <f>IF(ISERROR(VLOOKUP(A13,'185'!A$1:A$900,1,FALSE)),"x",VLOOKUP(A13,'185'!A$1:A$900,"x",FALSE))</f>
        <v>36</v>
      </c>
      <c r="X13" t="s" s="56">
        <f>IF(ISERROR(VLOOKUP(A13,'1295-1'!A$1:A$900,1,FALSE)),"x",VLOOKUP(A13,'1295-1'!A$1:A$900,"x",FALSE))</f>
        <v>36</v>
      </c>
      <c r="Y13" s="48"/>
      <c r="Z13" s="33"/>
      <c r="AA13" s="33"/>
      <c r="AB13" s="33"/>
      <c r="AC13" s="33"/>
      <c r="AD13" s="33"/>
      <c r="AE13" s="33"/>
      <c r="AF13" s="33"/>
      <c r="AG13" s="33"/>
      <c r="AH13" s="33"/>
      <c r="AI13" s="33"/>
      <c r="AJ13" s="34"/>
    </row>
    <row r="14" ht="17.25" customHeight="1">
      <c r="A14" s="49">
        <v>1337</v>
      </c>
      <c r="B14" t="s" s="50">
        <f>VLOOKUP(A14,'Membership-Insurance Progress R'!B$8:C$719,2,FALSE)</f>
        <v>330</v>
      </c>
      <c r="C14" t="s" s="51">
        <f>VLOOKUP(A14,'Membership-Insurance Progress R'!B$8:D$601,3,FALSE)</f>
        <v>331</v>
      </c>
      <c r="D14" s="52">
        <f>VLOOKUP(A14,'Membership-Insurance Progress R'!B$8:U$601,4,FALSE)</f>
        <v>191</v>
      </c>
      <c r="E14" s="53">
        <f>VLOOKUP(A14,'Membership-Insurance Progress R'!B$8:U$601,5,FALSE)</f>
        <v>13</v>
      </c>
      <c r="F14" s="53">
        <f>VLOOKUP($A14,'Membership-Insurance Progress R'!$B$8:$U$601,9,FALSE)</f>
        <v>4</v>
      </c>
      <c r="G14" s="53">
        <f>VLOOKUP($A14,'Membership-Insurance Progress R'!$B$8:$U$601,10,FALSE)</f>
        <v>1</v>
      </c>
      <c r="H14" s="53">
        <f>VLOOKUP($A14,'Membership-Insurance Progress R'!$B$8:$U$601,11,FALSE)</f>
        <v>3</v>
      </c>
      <c r="I14" s="54">
        <f>IF(E14,$H14/$E14,0)</f>
        <v>0.230769230769231</v>
      </c>
      <c r="J14" s="55">
        <f>VLOOKUP(A14,'Membership-Insurance Progress R'!B$8:U$601,13,FALSE)</f>
        <v>4</v>
      </c>
      <c r="K14" s="55">
        <f>VLOOKUP($A14,'Membership-Insurance Progress R'!$B$8:$U$601,17,FALSE)</f>
        <v>0</v>
      </c>
      <c r="L14" s="55">
        <f>VLOOKUP($A14,'Membership-Insurance Progress R'!$B$8:$U$601,18,FALSE)</f>
        <v>0</v>
      </c>
      <c r="M14" s="55">
        <f>VLOOKUP($A14,'Membership-Insurance Progress R'!$B$8:$U$601,19,FALSE)</f>
        <v>0</v>
      </c>
      <c r="N14" s="54">
        <f>IF(J14,$M14/$J14,0)</f>
        <v>0</v>
      </c>
      <c r="O14" t="s" s="56">
        <f>IF(ISERROR(VLOOKUP(A14,'365'!A$1:A$900,1,FALSE)),"x",VLOOKUP(A14,'365'!A$1:A$900,"x",FALSE))</f>
        <v>36</v>
      </c>
      <c r="P14" s="57">
        <f>IF(ISERROR(VLOOKUP(A14,'1728'!A$1:A$900,1,FALSE)),"x",VLOOKUP(A14,'1728'!A$1:A$900,"x",FALSE))</f>
      </c>
      <c r="Q14" s="58">
        <f>IF(ISERROR(VLOOKUP(A14,'SP7'!A$1:A$897,1,FALSE)),"x",VLOOKUP(A14,'SP7'!A$1:A$897,"x",FALSE))</f>
      </c>
      <c r="R14" t="s" s="59">
        <v>39</v>
      </c>
      <c r="S14" t="s" s="59">
        <v>39</v>
      </c>
      <c r="T14" t="s" s="59">
        <v>39</v>
      </c>
      <c r="U14" t="s" s="59">
        <v>39</v>
      </c>
      <c r="V14" s="61"/>
      <c r="W14" t="s" s="56">
        <f>IF(ISERROR(VLOOKUP(A14,'185'!A$1:A$900,1,FALSE)),"x",VLOOKUP(A14,'185'!A$1:A$900,"x",FALSE))</f>
        <v>36</v>
      </c>
      <c r="X14" t="s" s="56">
        <f>IF(ISERROR(VLOOKUP(A14,'1295-1'!A$1:A$900,1,FALSE)),"x",VLOOKUP(A14,'1295-1'!A$1:A$900,"x",FALSE))</f>
        <v>36</v>
      </c>
      <c r="Y14" s="48"/>
      <c r="Z14" s="33"/>
      <c r="AA14" s="33"/>
      <c r="AB14" s="33"/>
      <c r="AC14" s="33"/>
      <c r="AD14" s="33"/>
      <c r="AE14" s="33"/>
      <c r="AF14" s="33"/>
      <c r="AG14" s="33"/>
      <c r="AH14" s="33"/>
      <c r="AI14" s="33"/>
      <c r="AJ14" s="34"/>
    </row>
    <row r="15" ht="17.25" customHeight="1">
      <c r="A15" s="49">
        <v>3642</v>
      </c>
      <c r="B15" t="s" s="50">
        <f>VLOOKUP(A15,'Membership-Insurance Progress R'!B$8:C$719,2,FALSE)</f>
        <v>330</v>
      </c>
      <c r="C15" t="s" s="51">
        <f>VLOOKUP(A15,'Membership-Insurance Progress R'!B$8:D$601,3,FALSE)</f>
        <v>332</v>
      </c>
      <c r="D15" s="52">
        <f>VLOOKUP(A15,'Membership-Insurance Progress R'!B$8:U$601,4,FALSE)</f>
        <v>107</v>
      </c>
      <c r="E15" s="53">
        <f>VLOOKUP(A15,'Membership-Insurance Progress R'!B$8:U$601,5,FALSE)</f>
        <v>7</v>
      </c>
      <c r="F15" s="53">
        <f>VLOOKUP($A15,'Membership-Insurance Progress R'!$B$8:$U$601,9,FALSE)</f>
        <v>1</v>
      </c>
      <c r="G15" s="53">
        <f>VLOOKUP($A15,'Membership-Insurance Progress R'!$B$8:$U$601,10,FALSE)</f>
        <v>0</v>
      </c>
      <c r="H15" s="53">
        <f>VLOOKUP($A15,'Membership-Insurance Progress R'!$B$8:$U$601,11,FALSE)</f>
        <v>1</v>
      </c>
      <c r="I15" s="54">
        <f>IF(E15,$H15/$E15,0)</f>
        <v>0.142857142857143</v>
      </c>
      <c r="J15" s="55">
        <f>VLOOKUP(A15,'Membership-Insurance Progress R'!B$8:U$601,13,FALSE)</f>
        <v>3</v>
      </c>
      <c r="K15" s="55">
        <f>VLOOKUP($A15,'Membership-Insurance Progress R'!$B$8:$U$601,17,FALSE)</f>
        <v>1</v>
      </c>
      <c r="L15" s="55">
        <f>VLOOKUP($A15,'Membership-Insurance Progress R'!$B$8:$U$601,18,FALSE)</f>
        <v>0</v>
      </c>
      <c r="M15" s="55">
        <f>VLOOKUP($A15,'Membership-Insurance Progress R'!$B$8:$U$601,19,FALSE)</f>
        <v>1</v>
      </c>
      <c r="N15" s="54">
        <f>IF(J15,$M15/$J15,0)</f>
        <v>0.333333333333333</v>
      </c>
      <c r="O15" t="s" s="56">
        <f>IF(ISERROR(VLOOKUP(A15,'365'!A$1:A$900,1,FALSE)),"x",VLOOKUP(A15,'365'!A$1:A$900,"x",FALSE))</f>
        <v>36</v>
      </c>
      <c r="P15" s="57">
        <f>IF(ISERROR(VLOOKUP(A15,'1728'!A$1:A$900,1,FALSE)),"x",VLOOKUP(A15,'1728'!A$1:A$900,"x",FALSE))</f>
      </c>
      <c r="Q15" s="58">
        <f>IF(ISERROR(VLOOKUP(A15,'SP7'!A$1:A$897,1,FALSE)),"x",VLOOKUP(A15,'SP7'!A$1:A$897,"x",FALSE))</f>
      </c>
      <c r="R15" t="s" s="59">
        <v>39</v>
      </c>
      <c r="S15" t="s" s="59">
        <v>39</v>
      </c>
      <c r="T15" t="s" s="59">
        <v>39</v>
      </c>
      <c r="U15" t="s" s="59">
        <v>38</v>
      </c>
      <c r="V15" s="61"/>
      <c r="W15" t="s" s="56">
        <f>IF(ISERROR(VLOOKUP(A15,'185'!A$1:A$900,1,FALSE)),"x",VLOOKUP(A15,'185'!A$1:A$900,"x",FALSE))</f>
        <v>36</v>
      </c>
      <c r="X15" t="s" s="56">
        <f>IF(ISERROR(VLOOKUP(A15,'1295-1'!A$1:A$900,1,FALSE)),"x",VLOOKUP(A15,'1295-1'!A$1:A$900,"x",FALSE))</f>
        <v>36</v>
      </c>
      <c r="Y15" s="48"/>
      <c r="Z15" s="33"/>
      <c r="AA15" s="33"/>
      <c r="AB15" s="33"/>
      <c r="AC15" s="33"/>
      <c r="AD15" s="33"/>
      <c r="AE15" s="33"/>
      <c r="AF15" s="33"/>
      <c r="AG15" s="33"/>
      <c r="AH15" s="33"/>
      <c r="AI15" s="33"/>
      <c r="AJ15" s="34"/>
    </row>
    <row r="16" ht="17.25" customHeight="1">
      <c r="A16" s="62">
        <v>6324</v>
      </c>
      <c r="B16" t="s" s="50">
        <f>VLOOKUP(A16,'Membership-Insurance Progress R'!B$8:C$719,2,FALSE)</f>
        <v>333</v>
      </c>
      <c r="C16" t="s" s="51">
        <f>VLOOKUP(A16,'Membership-Insurance Progress R'!B$8:D$601,3,FALSE)</f>
        <v>331</v>
      </c>
      <c r="D16" s="52">
        <f>VLOOKUP(A16,'Membership-Insurance Progress R'!B$8:U$601,4,FALSE)</f>
        <v>31</v>
      </c>
      <c r="E16" s="53">
        <f>VLOOKUP(A16,'Membership-Insurance Progress R'!B$8:U$601,5,FALSE)</f>
        <v>4</v>
      </c>
      <c r="F16" s="53">
        <f>VLOOKUP($A16,'Membership-Insurance Progress R'!$B$8:$U$601,9,FALSE)</f>
        <v>0</v>
      </c>
      <c r="G16" s="53">
        <f>VLOOKUP($A16,'Membership-Insurance Progress R'!$B$8:$U$601,10,FALSE)</f>
        <v>0</v>
      </c>
      <c r="H16" s="53">
        <f>VLOOKUP($A16,'Membership-Insurance Progress R'!$B$8:$U$601,11,FALSE)</f>
        <v>0</v>
      </c>
      <c r="I16" s="54">
        <f>IF(E16,$H16/$E16,0)</f>
        <v>0</v>
      </c>
      <c r="J16" s="55">
        <f>VLOOKUP(A16,'Membership-Insurance Progress R'!B$8:U$601,13,FALSE)</f>
        <v>3</v>
      </c>
      <c r="K16" s="55">
        <f>VLOOKUP($A16,'Membership-Insurance Progress R'!$B$8:$U$601,17,FALSE)</f>
        <v>0</v>
      </c>
      <c r="L16" s="55">
        <f>VLOOKUP($A16,'Membership-Insurance Progress R'!$B$8:$U$601,18,FALSE)</f>
        <v>0</v>
      </c>
      <c r="M16" s="55">
        <f>VLOOKUP($A16,'Membership-Insurance Progress R'!$B$8:$U$601,19,FALSE)</f>
        <v>0</v>
      </c>
      <c r="N16" s="54">
        <f>IF(J16,$M16/$J16,0)</f>
        <v>0</v>
      </c>
      <c r="O16" s="57">
        <f>IF(ISERROR(VLOOKUP(A16,'365'!A$1:A$900,1,FALSE)),"x",VLOOKUP(A16,'365'!A$1:A$900,"x",FALSE))</f>
      </c>
      <c r="P16" s="57">
        <f>IF(ISERROR(VLOOKUP(A16,'1728'!A$1:A$900,1,FALSE)),"x",VLOOKUP(A16,'1728'!A$1:A$900,"x",FALSE))</f>
      </c>
      <c r="Q16" s="58">
        <f>IF(ISERROR(VLOOKUP(A16,'SP7'!A$1:A$897,1,FALSE)),"x",VLOOKUP(A16,'SP7'!A$1:A$897,"x",FALSE))</f>
      </c>
      <c r="R16" t="s" s="59">
        <v>38</v>
      </c>
      <c r="S16" t="s" s="59">
        <v>38</v>
      </c>
      <c r="T16" t="s" s="59">
        <v>38</v>
      </c>
      <c r="U16" t="s" s="59">
        <v>38</v>
      </c>
      <c r="V16" s="60"/>
      <c r="W16" s="57">
        <f>IF(ISERROR(VLOOKUP(A16,'185'!A$1:A$900,1,FALSE)),"x",VLOOKUP(A16,'185'!A$1:A$900,"x",FALSE))</f>
      </c>
      <c r="X16" s="57">
        <f>IF(ISERROR(VLOOKUP(A16,'1295-1'!A$1:A$900,1,FALSE)),"x",VLOOKUP(A16,'1295-1'!A$1:A$900,"x",FALSE))</f>
      </c>
      <c r="Y16" s="48"/>
      <c r="Z16" s="33"/>
      <c r="AA16" s="33"/>
      <c r="AB16" s="33"/>
      <c r="AC16" s="33"/>
      <c r="AD16" s="33"/>
      <c r="AE16" s="33"/>
      <c r="AF16" s="33"/>
      <c r="AG16" s="33"/>
      <c r="AH16" s="33"/>
      <c r="AI16" s="33"/>
      <c r="AJ16" s="34"/>
    </row>
    <row r="17" ht="17.25" customHeight="1">
      <c r="A17" s="49">
        <v>8031</v>
      </c>
      <c r="B17" t="s" s="50">
        <f>VLOOKUP(A17,'Membership-Insurance Progress R'!B$8:C$719,2,FALSE)</f>
        <v>330</v>
      </c>
      <c r="C17" t="s" s="51">
        <f>VLOOKUP(A17,'Membership-Insurance Progress R'!B$8:D$601,3,FALSE)</f>
        <v>334</v>
      </c>
      <c r="D17" s="52">
        <f>VLOOKUP(A17,'Membership-Insurance Progress R'!B$8:U$601,4,FALSE)</f>
        <v>30</v>
      </c>
      <c r="E17" s="53">
        <f>VLOOKUP(A17,'Membership-Insurance Progress R'!B$8:U$601,5,FALSE)</f>
        <v>4</v>
      </c>
      <c r="F17" s="53">
        <f>VLOOKUP($A17,'Membership-Insurance Progress R'!$B$8:$U$601,9,FALSE)</f>
        <v>2</v>
      </c>
      <c r="G17" s="53">
        <f>VLOOKUP($A17,'Membership-Insurance Progress R'!$B$8:$U$601,10,FALSE)</f>
        <v>0</v>
      </c>
      <c r="H17" s="53">
        <f>VLOOKUP($A17,'Membership-Insurance Progress R'!$B$8:$U$601,11,FALSE)</f>
        <v>2</v>
      </c>
      <c r="I17" s="54">
        <f>IF(E17,$H17/$E17,0)</f>
        <v>0.5</v>
      </c>
      <c r="J17" s="55">
        <f>VLOOKUP(A17,'Membership-Insurance Progress R'!B$8:U$601,13,FALSE)</f>
        <v>3</v>
      </c>
      <c r="K17" s="55">
        <f>VLOOKUP($A17,'Membership-Insurance Progress R'!$B$8:$U$601,17,FALSE)</f>
        <v>0</v>
      </c>
      <c r="L17" s="55">
        <f>VLOOKUP($A17,'Membership-Insurance Progress R'!$B$8:$U$601,18,FALSE)</f>
        <v>0</v>
      </c>
      <c r="M17" s="55">
        <f>VLOOKUP($A17,'Membership-Insurance Progress R'!$B$8:$U$601,19,FALSE)</f>
        <v>0</v>
      </c>
      <c r="N17" s="54">
        <f>IF(J17,$M17/$J17,0)</f>
        <v>0</v>
      </c>
      <c r="O17" t="s" s="56">
        <f>IF(ISERROR(VLOOKUP(A17,'365'!A$1:A$900,1,FALSE)),"x",VLOOKUP(A17,'365'!A$1:A$900,"x",FALSE))</f>
        <v>36</v>
      </c>
      <c r="P17" s="57">
        <f>IF(ISERROR(VLOOKUP(A17,'1728'!A$1:A$900,1,FALSE)),"x",VLOOKUP(A17,'1728'!A$1:A$900,"x",FALSE))</f>
      </c>
      <c r="Q17" s="58">
        <f>IF(ISERROR(VLOOKUP(A17,'SP7'!A$1:A$897,1,FALSE)),"x",VLOOKUP(A17,'SP7'!A$1:A$897,"x",FALSE))</f>
      </c>
      <c r="R17" t="s" s="59">
        <v>37</v>
      </c>
      <c r="S17" t="s" s="59">
        <v>38</v>
      </c>
      <c r="T17" t="s" s="59">
        <v>37</v>
      </c>
      <c r="U17" t="s" s="59">
        <v>38</v>
      </c>
      <c r="V17" s="60"/>
      <c r="W17" t="s" s="56">
        <f>IF(ISERROR(VLOOKUP(A17,'185'!A$1:A$900,1,FALSE)),"x",VLOOKUP(A17,'185'!A$1:A$900,"x",FALSE))</f>
        <v>36</v>
      </c>
      <c r="X17" t="s" s="56">
        <f>IF(ISERROR(VLOOKUP(A17,'1295-1'!A$1:A$900,1,FALSE)),"x",VLOOKUP(A17,'1295-1'!A$1:A$900,"x",FALSE))</f>
        <v>36</v>
      </c>
      <c r="Y17" s="48"/>
      <c r="Z17" s="33"/>
      <c r="AA17" s="33"/>
      <c r="AB17" s="33"/>
      <c r="AC17" s="33"/>
      <c r="AD17" s="33"/>
      <c r="AE17" s="33"/>
      <c r="AF17" s="33"/>
      <c r="AG17" s="33"/>
      <c r="AH17" s="33"/>
      <c r="AI17" s="33"/>
      <c r="AJ17" s="34"/>
    </row>
    <row r="18" ht="17.25" customHeight="1">
      <c r="A18" s="62">
        <v>8032</v>
      </c>
      <c r="B18" t="s" s="50">
        <f>VLOOKUP(A18,'Membership-Insurance Progress R'!B$8:C$719,2,FALSE)</f>
        <v>333</v>
      </c>
      <c r="C18" t="s" s="51">
        <f>VLOOKUP(A18,'Membership-Insurance Progress R'!B$8:D$601,3,FALSE)</f>
        <v>335</v>
      </c>
      <c r="D18" s="52">
        <f>VLOOKUP(A18,'Membership-Insurance Progress R'!B$8:U$601,4,FALSE)</f>
        <v>31</v>
      </c>
      <c r="E18" s="53">
        <f>VLOOKUP(A18,'Membership-Insurance Progress R'!B$8:U$601,5,FALSE)</f>
        <v>4</v>
      </c>
      <c r="F18" s="53">
        <f>VLOOKUP($A18,'Membership-Insurance Progress R'!$B$8:$U$601,9,FALSE)</f>
        <v>0</v>
      </c>
      <c r="G18" s="53">
        <f>VLOOKUP($A18,'Membership-Insurance Progress R'!$B$8:$U$601,10,FALSE)</f>
        <v>0</v>
      </c>
      <c r="H18" s="53">
        <f>VLOOKUP($A18,'Membership-Insurance Progress R'!$B$8:$U$601,11,FALSE)</f>
        <v>0</v>
      </c>
      <c r="I18" s="54">
        <f>IF(E18,$H18/$E18,0)</f>
        <v>0</v>
      </c>
      <c r="J18" s="55">
        <f>VLOOKUP(A18,'Membership-Insurance Progress R'!B$8:U$601,13,FALSE)</f>
        <v>3</v>
      </c>
      <c r="K18" s="55">
        <f>VLOOKUP($A18,'Membership-Insurance Progress R'!$B$8:$U$601,17,FALSE)</f>
        <v>0</v>
      </c>
      <c r="L18" s="55">
        <f>VLOOKUP($A18,'Membership-Insurance Progress R'!$B$8:$U$601,18,FALSE)</f>
        <v>0</v>
      </c>
      <c r="M18" s="55">
        <f>VLOOKUP($A18,'Membership-Insurance Progress R'!$B$8:$U$601,19,FALSE)</f>
        <v>0</v>
      </c>
      <c r="N18" s="54">
        <f>IF(J18,$M18/$J18,0)</f>
        <v>0</v>
      </c>
      <c r="O18" s="57">
        <f>IF(ISERROR(VLOOKUP(A18,'365'!A$1:A$900,1,FALSE)),"x",VLOOKUP(A18,'365'!A$1:A$900,"x",FALSE))</f>
      </c>
      <c r="P18" s="57">
        <f>IF(ISERROR(VLOOKUP(A18,'1728'!A$1:A$900,1,FALSE)),"x",VLOOKUP(A18,'1728'!A$1:A$900,"x",FALSE))</f>
      </c>
      <c r="Q18" s="58">
        <f>IF(ISERROR(VLOOKUP(A18,'SP7'!A$1:A$897,1,FALSE)),"x",VLOOKUP(A18,'SP7'!A$1:A$897,"x",FALSE))</f>
      </c>
      <c r="R18" t="s" s="59">
        <v>38</v>
      </c>
      <c r="S18" t="s" s="59">
        <v>38</v>
      </c>
      <c r="T18" t="s" s="59">
        <v>38</v>
      </c>
      <c r="U18" t="s" s="59">
        <v>38</v>
      </c>
      <c r="V18" s="60"/>
      <c r="W18" s="57">
        <f>IF(ISERROR(VLOOKUP(A18,'185'!A$1:A$900,1,FALSE)),"x",VLOOKUP(A18,'185'!A$1:A$900,"x",FALSE))</f>
      </c>
      <c r="X18" s="57">
        <f>IF(ISERROR(VLOOKUP(A18,'1295-1'!A$1:A$900,1,FALSE)),"x",VLOOKUP(A18,'1295-1'!A$1:A$900,"x",FALSE))</f>
      </c>
      <c r="Y18" s="48"/>
      <c r="Z18" s="33"/>
      <c r="AA18" s="33"/>
      <c r="AB18" s="33"/>
      <c r="AC18" s="33"/>
      <c r="AD18" s="33"/>
      <c r="AE18" s="33"/>
      <c r="AF18" s="33"/>
      <c r="AG18" s="33"/>
      <c r="AH18" s="33"/>
      <c r="AI18" s="33"/>
      <c r="AJ18" s="34"/>
    </row>
    <row r="19" ht="17.25" customHeight="1">
      <c r="A19" s="62">
        <v>10824</v>
      </c>
      <c r="B19" t="s" s="50">
        <f>VLOOKUP(A19,'Membership-Insurance Progress R'!B$8:C$719,2,FALSE)</f>
        <v>330</v>
      </c>
      <c r="C19" t="s" s="51">
        <f>VLOOKUP(A19,'Membership-Insurance Progress R'!B$8:D$601,3,FALSE)</f>
        <v>336</v>
      </c>
      <c r="D19" s="52">
        <f>VLOOKUP(A19,'Membership-Insurance Progress R'!B$8:U$601,4,FALSE)</f>
        <v>33</v>
      </c>
      <c r="E19" s="53">
        <f>VLOOKUP(A19,'Membership-Insurance Progress R'!B$8:U$601,5,FALSE)</f>
        <v>4</v>
      </c>
      <c r="F19" s="53">
        <f>VLOOKUP($A19,'Membership-Insurance Progress R'!$B$8:$U$601,9,FALSE)</f>
        <v>0</v>
      </c>
      <c r="G19" s="53">
        <f>VLOOKUP($A19,'Membership-Insurance Progress R'!$B$8:$U$601,10,FALSE)</f>
        <v>0</v>
      </c>
      <c r="H19" s="53">
        <f>VLOOKUP($A19,'Membership-Insurance Progress R'!$B$8:$U$601,11,FALSE)</f>
        <v>0</v>
      </c>
      <c r="I19" s="54">
        <f>IF(E19,$H19/$E19,0)</f>
        <v>0</v>
      </c>
      <c r="J19" s="55">
        <f>VLOOKUP(A19,'Membership-Insurance Progress R'!B$8:U$601,13,FALSE)</f>
        <v>3</v>
      </c>
      <c r="K19" s="55">
        <f>VLOOKUP($A19,'Membership-Insurance Progress R'!$B$8:$U$601,17,FALSE)</f>
        <v>0</v>
      </c>
      <c r="L19" s="55">
        <f>VLOOKUP($A19,'Membership-Insurance Progress R'!$B$8:$U$601,18,FALSE)</f>
        <v>0</v>
      </c>
      <c r="M19" s="55">
        <f>VLOOKUP($A19,'Membership-Insurance Progress R'!$B$8:$U$601,19,FALSE)</f>
        <v>0</v>
      </c>
      <c r="N19" s="54">
        <f>IF(J19,$M19/$J19,0)</f>
        <v>0</v>
      </c>
      <c r="O19" s="57">
        <f>IF(ISERROR(VLOOKUP(A19,'365'!A$1:A$900,1,FALSE)),"x",VLOOKUP(A19,'365'!A$1:A$900,"x",FALSE))</f>
      </c>
      <c r="P19" s="57">
        <f>IF(ISERROR(VLOOKUP(A19,'1728'!A$1:A$900,1,FALSE)),"x",VLOOKUP(A19,'1728'!A$1:A$900,"x",FALSE))</f>
      </c>
      <c r="Q19" s="58">
        <f>IF(ISERROR(VLOOKUP(A19,'SP7'!A$1:A$897,1,FALSE)),"x",VLOOKUP(A19,'SP7'!A$1:A$897,"x",FALSE))</f>
      </c>
      <c r="R19" t="s" s="59">
        <v>38</v>
      </c>
      <c r="S19" t="s" s="59">
        <v>38</v>
      </c>
      <c r="T19" t="s" s="59">
        <v>38</v>
      </c>
      <c r="U19" t="s" s="59">
        <v>38</v>
      </c>
      <c r="V19" s="60"/>
      <c r="W19" s="57">
        <f>IF(ISERROR(VLOOKUP(A19,'185'!A$1:A$900,1,FALSE)),"x",VLOOKUP(A19,'185'!A$1:A$900,"x",FALSE))</f>
      </c>
      <c r="X19" s="57">
        <f>IF(ISERROR(VLOOKUP(A19,'1295-1'!A$1:A$900,1,FALSE)),"x",VLOOKUP(A19,'1295-1'!A$1:A$900,"x",FALSE))</f>
      </c>
      <c r="Y19" s="48"/>
      <c r="Z19" s="33"/>
      <c r="AA19" s="33"/>
      <c r="AB19" s="33"/>
      <c r="AC19" s="33"/>
      <c r="AD19" s="33"/>
      <c r="AE19" s="33"/>
      <c r="AF19" s="33"/>
      <c r="AG19" s="33"/>
      <c r="AH19" s="33"/>
      <c r="AI19" s="33"/>
      <c r="AJ19" s="34"/>
    </row>
    <row r="20" ht="17.25" customHeight="1">
      <c r="A20" s="62">
        <v>16094</v>
      </c>
      <c r="B20" t="s" s="50">
        <f>VLOOKUP(A20,'Membership-Insurance Progress R'!B$8:C$719,2,FALSE)</f>
        <v>333</v>
      </c>
      <c r="C20" t="s" s="51">
        <f>VLOOKUP(A20,'Membership-Insurance Progress R'!B$8:D$601,3,FALSE)</f>
        <v>325</v>
      </c>
      <c r="D20" s="52">
        <f>VLOOKUP(A20,'Membership-Insurance Progress R'!B$8:U$601,4,FALSE)</f>
        <v>35</v>
      </c>
      <c r="E20" s="53">
        <f>VLOOKUP(A20,'Membership-Insurance Progress R'!B$8:U$601,5,FALSE)</f>
        <v>4</v>
      </c>
      <c r="F20" s="53">
        <f>VLOOKUP($A20,'Membership-Insurance Progress R'!$B$8:$U$601,9,FALSE)</f>
        <v>0</v>
      </c>
      <c r="G20" s="53">
        <f>VLOOKUP($A20,'Membership-Insurance Progress R'!$B$8:$U$601,10,FALSE)</f>
        <v>0</v>
      </c>
      <c r="H20" s="53">
        <f>VLOOKUP($A20,'Membership-Insurance Progress R'!$B$8:$U$601,11,FALSE)</f>
        <v>0</v>
      </c>
      <c r="I20" s="54">
        <f>IF(E20,$H20/$E20,0)</f>
        <v>0</v>
      </c>
      <c r="J20" s="55">
        <f>VLOOKUP(A20,'Membership-Insurance Progress R'!B$8:U$601,13,FALSE)</f>
        <v>3</v>
      </c>
      <c r="K20" s="55">
        <f>VLOOKUP($A20,'Membership-Insurance Progress R'!$B$8:$U$601,17,FALSE)</f>
        <v>0</v>
      </c>
      <c r="L20" s="55">
        <f>VLOOKUP($A20,'Membership-Insurance Progress R'!$B$8:$U$601,18,FALSE)</f>
        <v>0</v>
      </c>
      <c r="M20" s="55">
        <f>VLOOKUP($A20,'Membership-Insurance Progress R'!$B$8:$U$601,19,FALSE)</f>
        <v>0</v>
      </c>
      <c r="N20" s="54">
        <f>IF(J20,$M20/$J20,0)</f>
        <v>0</v>
      </c>
      <c r="O20" t="s" s="56">
        <f>IF(ISERROR(VLOOKUP(A20,'365'!A$1:A$900,1,FALSE)),"x",VLOOKUP(A20,'365'!A$1:A$900,"x",FALSE))</f>
        <v>36</v>
      </c>
      <c r="P20" s="57">
        <f>IF(ISERROR(VLOOKUP(A20,'1728'!A$1:A$900,1,FALSE)),"x",VLOOKUP(A20,'1728'!A$1:A$900,"x",FALSE))</f>
      </c>
      <c r="Q20" s="58">
        <f>IF(ISERROR(VLOOKUP(A20,'SP7'!A$1:A$897,1,FALSE)),"x",VLOOKUP(A20,'SP7'!A$1:A$897,"x",FALSE))</f>
      </c>
      <c r="R20" t="s" s="59">
        <v>37</v>
      </c>
      <c r="S20" t="s" s="59">
        <v>38</v>
      </c>
      <c r="T20" t="s" s="59">
        <v>38</v>
      </c>
      <c r="U20" t="s" s="59">
        <v>38</v>
      </c>
      <c r="V20" s="60"/>
      <c r="W20" t="s" s="56">
        <f>IF(ISERROR(VLOOKUP(A20,'185'!A$1:A$900,1,FALSE)),"x",VLOOKUP(A20,'185'!A$1:A$900,"x",FALSE))</f>
        <v>36</v>
      </c>
      <c r="X20" t="s" s="56">
        <f>IF(ISERROR(VLOOKUP(A20,'1295-1'!A$1:A$900,1,FALSE)),"x",VLOOKUP(A20,'1295-1'!A$1:A$900,"x",FALSE))</f>
        <v>36</v>
      </c>
      <c r="Y20" s="48"/>
      <c r="Z20" s="33"/>
      <c r="AA20" s="33"/>
      <c r="AB20" s="33"/>
      <c r="AC20" s="33"/>
      <c r="AD20" s="33"/>
      <c r="AE20" s="33"/>
      <c r="AF20" s="33"/>
      <c r="AG20" s="33"/>
      <c r="AH20" s="33"/>
      <c r="AI20" s="33"/>
      <c r="AJ20" s="34"/>
    </row>
    <row r="21" ht="17.25" customHeight="1">
      <c r="A21" s="49">
        <v>16355</v>
      </c>
      <c r="B21" t="s" s="50">
        <f>VLOOKUP(A21,'Membership-Insurance Progress R'!B$8:C$719,2,FALSE)</f>
        <v>333</v>
      </c>
      <c r="C21" t="s" s="51">
        <f>VLOOKUP(A21,'Membership-Insurance Progress R'!B$8:D$601,3,FALSE)</f>
        <v>326</v>
      </c>
      <c r="D21" s="52">
        <f>VLOOKUP(A21,'Membership-Insurance Progress R'!B$8:U$601,4,FALSE)</f>
        <v>27</v>
      </c>
      <c r="E21" s="53">
        <f>VLOOKUP(A21,'Membership-Insurance Progress R'!B$8:U$601,5,FALSE)</f>
        <v>4</v>
      </c>
      <c r="F21" s="53">
        <f>VLOOKUP($A21,'Membership-Insurance Progress R'!$B$8:$U$601,9,FALSE)</f>
        <v>1</v>
      </c>
      <c r="G21" s="53">
        <f>VLOOKUP($A21,'Membership-Insurance Progress R'!$B$8:$U$601,10,FALSE)</f>
        <v>0</v>
      </c>
      <c r="H21" s="53">
        <f>VLOOKUP($A21,'Membership-Insurance Progress R'!$B$8:$U$601,11,FALSE)</f>
        <v>1</v>
      </c>
      <c r="I21" s="54">
        <f>IF(E21,$H21/$E21,0)</f>
        <v>0.25</v>
      </c>
      <c r="J21" s="55">
        <f>VLOOKUP(A21,'Membership-Insurance Progress R'!B$8:U$601,13,FALSE)</f>
        <v>3</v>
      </c>
      <c r="K21" s="55">
        <f>VLOOKUP($A21,'Membership-Insurance Progress R'!$B$8:$U$601,17,FALSE)</f>
        <v>0</v>
      </c>
      <c r="L21" s="55">
        <f>VLOOKUP($A21,'Membership-Insurance Progress R'!$B$8:$U$601,18,FALSE)</f>
        <v>0</v>
      </c>
      <c r="M21" s="55">
        <f>VLOOKUP($A21,'Membership-Insurance Progress R'!$B$8:$U$601,19,FALSE)</f>
        <v>0</v>
      </c>
      <c r="N21" s="54">
        <f>IF(J21,$M21/$J21,0)</f>
        <v>0</v>
      </c>
      <c r="O21" s="57">
        <f>IF(ISERROR(VLOOKUP(A21,'365'!A$1:A$900,1,FALSE)),"x",VLOOKUP(A21,'365'!A$1:A$900,"x",FALSE))</f>
      </c>
      <c r="P21" s="57">
        <f>IF(ISERROR(VLOOKUP(A21,'1728'!A$1:A$900,1,FALSE)),"x",VLOOKUP(A21,'1728'!A$1:A$900,"x",FALSE))</f>
      </c>
      <c r="Q21" s="58">
        <f>IF(ISERROR(VLOOKUP(A21,'SP7'!A$1:A$897,1,FALSE)),"x",VLOOKUP(A21,'SP7'!A$1:A$897,"x",FALSE))</f>
      </c>
      <c r="R21" t="s" s="59">
        <v>37</v>
      </c>
      <c r="S21" t="s" s="59">
        <v>38</v>
      </c>
      <c r="T21" t="s" s="59">
        <v>38</v>
      </c>
      <c r="U21" t="s" s="59">
        <v>38</v>
      </c>
      <c r="V21" s="60"/>
      <c r="W21" t="s" s="56">
        <f>IF(ISERROR(VLOOKUP(A21,'185'!A$1:A$900,1,FALSE)),"x",VLOOKUP(A21,'185'!A$1:A$900,"x",FALSE))</f>
        <v>36</v>
      </c>
      <c r="X21" s="57">
        <f>IF(ISERROR(VLOOKUP(A21,'1295-1'!A$1:A$900,1,FALSE)),"x",VLOOKUP(A21,'1295-1'!A$1:A$900,"x",FALSE))</f>
      </c>
      <c r="Y21" s="48"/>
      <c r="Z21" s="33"/>
      <c r="AA21" s="33"/>
      <c r="AB21" s="33"/>
      <c r="AC21" s="33"/>
      <c r="AD21" s="33"/>
      <c r="AE21" s="33"/>
      <c r="AF21" s="33"/>
      <c r="AG21" s="33"/>
      <c r="AH21" s="33"/>
      <c r="AI21" s="33"/>
      <c r="AJ21" s="34"/>
    </row>
    <row r="22" ht="15.6" customHeight="1">
      <c r="A22" t="s" s="66">
        <v>86</v>
      </c>
      <c r="B22" s="67"/>
      <c r="C22" s="68"/>
      <c r="D22" t="s" s="69">
        <v>87</v>
      </c>
      <c r="E22" t="s" s="69">
        <v>88</v>
      </c>
      <c r="F22" t="s" s="69">
        <v>89</v>
      </c>
      <c r="G22" t="s" s="69">
        <v>12</v>
      </c>
      <c r="H22" t="s" s="69">
        <v>13</v>
      </c>
      <c r="I22" t="s" s="69">
        <v>90</v>
      </c>
      <c r="J22" t="s" s="69">
        <v>88</v>
      </c>
      <c r="K22" t="s" s="69">
        <v>89</v>
      </c>
      <c r="L22" t="s" s="69">
        <v>12</v>
      </c>
      <c r="M22" t="s" s="69">
        <v>13</v>
      </c>
      <c r="N22" t="s" s="69">
        <v>91</v>
      </c>
      <c r="O22" t="s" s="70">
        <v>92</v>
      </c>
      <c r="P22" t="s" s="70">
        <v>93</v>
      </c>
      <c r="Q22" t="s" s="69">
        <v>94</v>
      </c>
      <c r="R22" t="s" s="69">
        <v>95</v>
      </c>
      <c r="S22" t="s" s="69">
        <v>96</v>
      </c>
      <c r="T22" t="s" s="69">
        <v>97</v>
      </c>
      <c r="U22" t="s" s="69">
        <v>98</v>
      </c>
      <c r="V22" s="71"/>
      <c r="W22" t="s" s="69">
        <v>99</v>
      </c>
      <c r="X22" t="s" s="69">
        <v>100</v>
      </c>
      <c r="Y22" s="72"/>
      <c r="Z22" s="33"/>
      <c r="AA22" s="33"/>
      <c r="AB22" s="33"/>
      <c r="AC22" s="33"/>
      <c r="AD22" s="33"/>
      <c r="AE22" s="33"/>
      <c r="AF22" s="33"/>
      <c r="AG22" s="33"/>
      <c r="AH22" s="33"/>
      <c r="AI22" s="33"/>
      <c r="AJ22" s="34"/>
    </row>
    <row r="23" ht="17.25" customHeight="1">
      <c r="A23" s="73">
        <f>COUNT(A4:A22)</f>
        <v>18</v>
      </c>
      <c r="B23" s="74"/>
      <c r="C23" s="75"/>
      <c r="D23" s="76">
        <f>SUM(D4:D22)</f>
        <v>1675</v>
      </c>
      <c r="E23" s="77">
        <f>SUM(E4:E22)</f>
        <v>152</v>
      </c>
      <c r="F23" s="78">
        <f>SUM(F4:F21)</f>
        <v>21</v>
      </c>
      <c r="G23" s="79">
        <f>SUM(G4:G21)</f>
        <v>2</v>
      </c>
      <c r="H23" s="78">
        <f>SUM(H4:H21)</f>
        <v>19</v>
      </c>
      <c r="I23" s="80">
        <f>H23/E23</f>
        <v>0.125</v>
      </c>
      <c r="J23" s="81">
        <f>SUM(J4:J22)</f>
        <v>65</v>
      </c>
      <c r="K23" s="81">
        <f>SUM(K4:K21)</f>
        <v>2</v>
      </c>
      <c r="L23" s="82">
        <f>SUM(L4:L21)</f>
        <v>2</v>
      </c>
      <c r="M23" s="81">
        <f>K23-L23</f>
        <v>0</v>
      </c>
      <c r="N23" s="80">
        <f>M23/J23</f>
        <v>0</v>
      </c>
      <c r="O23" s="83">
        <f>COUNTIF(O4:O21,"x")</f>
        <v>12</v>
      </c>
      <c r="P23" s="83">
        <f>COUNTIF(P4:P21,"x")</f>
        <v>0</v>
      </c>
      <c r="Q23" s="83">
        <f>COUNTIF(Q4:Q21,"x")</f>
        <v>0</v>
      </c>
      <c r="R23" s="83">
        <f>COUNTIF(R4:R21,"YES")</f>
        <v>9</v>
      </c>
      <c r="S23" s="83">
        <f>COUNTIF(S4:S21,"YES")</f>
        <v>8</v>
      </c>
      <c r="T23" s="83">
        <f>COUNTIF(T4:T21,"YES")</f>
        <v>7</v>
      </c>
      <c r="U23" s="83">
        <f>COUNTIF(U4:U21,"YES")</f>
        <v>8</v>
      </c>
      <c r="V23" s="84"/>
      <c r="W23" s="78">
        <f>COUNTIF(W4:W21,"x")</f>
        <v>13</v>
      </c>
      <c r="X23" s="78">
        <f>COUNTIF(X4:X21,"x")</f>
        <v>11</v>
      </c>
      <c r="Y23" s="48"/>
      <c r="Z23" s="33"/>
      <c r="AA23" s="33"/>
      <c r="AB23" s="33"/>
      <c r="AC23" s="33"/>
      <c r="AD23" s="33"/>
      <c r="AE23" s="33"/>
      <c r="AF23" s="33"/>
      <c r="AG23" s="33"/>
      <c r="AH23" s="33"/>
      <c r="AI23" s="33"/>
      <c r="AJ23" s="34"/>
    </row>
    <row r="24" ht="17.25" customHeight="1">
      <c r="A24" s="85"/>
      <c r="B24" s="86"/>
      <c r="C24" s="87"/>
      <c r="D24" s="88"/>
      <c r="E24" s="87"/>
      <c r="F24" s="89"/>
      <c r="G24" s="90"/>
      <c r="H24" s="89"/>
      <c r="I24" s="91"/>
      <c r="J24" s="91"/>
      <c r="K24" s="91"/>
      <c r="L24" s="91"/>
      <c r="M24" s="91"/>
      <c r="N24" s="92"/>
      <c r="O24" t="s" s="26">
        <v>24</v>
      </c>
      <c r="P24" s="27"/>
      <c r="Q24" s="28"/>
      <c r="R24" s="28"/>
      <c r="S24" s="28"/>
      <c r="T24" s="28"/>
      <c r="U24" s="93"/>
      <c r="V24" s="94"/>
      <c r="W24" s="95"/>
      <c r="X24" s="96"/>
      <c r="Y24" s="33"/>
      <c r="Z24" s="33"/>
      <c r="AA24" s="33"/>
      <c r="AB24" s="33"/>
      <c r="AC24" s="33"/>
      <c r="AD24" s="33"/>
      <c r="AE24" s="33"/>
      <c r="AF24" s="33"/>
      <c r="AG24" s="97"/>
      <c r="AH24" s="97"/>
      <c r="AI24" s="97"/>
      <c r="AJ24" s="98"/>
    </row>
    <row r="25" ht="17.25" customHeight="1">
      <c r="A25" s="99"/>
      <c r="B25" s="100"/>
      <c r="C25" s="33"/>
      <c r="D25" s="101"/>
      <c r="E25" s="33"/>
      <c r="F25" s="33"/>
      <c r="G25" s="33"/>
      <c r="H25" s="33"/>
      <c r="I25" s="33"/>
      <c r="J25" s="33"/>
      <c r="K25" s="33"/>
      <c r="L25" s="33"/>
      <c r="M25" s="33"/>
      <c r="N25" s="33"/>
      <c r="O25" s="102"/>
      <c r="P25" s="102"/>
      <c r="Q25" s="102"/>
      <c r="R25" s="102"/>
      <c r="S25" s="102"/>
      <c r="T25" s="102"/>
      <c r="U25" s="102"/>
      <c r="V25" s="33"/>
      <c r="W25" s="33"/>
      <c r="X25" s="33"/>
      <c r="Y25" s="33"/>
      <c r="Z25" s="33"/>
      <c r="AA25" s="33"/>
      <c r="AB25" s="33"/>
      <c r="AC25" s="33"/>
      <c r="AD25" s="33"/>
      <c r="AE25" s="33"/>
      <c r="AF25" s="33"/>
      <c r="AG25" s="97"/>
      <c r="AH25" s="97"/>
      <c r="AI25" s="97"/>
      <c r="AJ25" s="98"/>
    </row>
    <row r="26" ht="17.25" customHeight="1">
      <c r="A26" s="103"/>
      <c r="B26" t="s" s="104">
        <v>101</v>
      </c>
      <c r="C26" s="33"/>
      <c r="D26" s="101"/>
      <c r="E26" s="33"/>
      <c r="F26" s="33"/>
      <c r="G26" s="33"/>
      <c r="H26" s="33"/>
      <c r="I26" s="33"/>
      <c r="J26" s="33"/>
      <c r="K26" s="33"/>
      <c r="L26" s="33"/>
      <c r="M26" s="33"/>
      <c r="N26" s="105"/>
      <c r="O26" s="105"/>
      <c r="P26" s="33"/>
      <c r="Q26" s="105"/>
      <c r="R26" s="105"/>
      <c r="S26" s="105"/>
      <c r="T26" s="105"/>
      <c r="U26" s="105"/>
      <c r="V26" s="33"/>
      <c r="W26" s="33"/>
      <c r="X26" s="33"/>
      <c r="Y26" s="33"/>
      <c r="Z26" s="33"/>
      <c r="AA26" s="33"/>
      <c r="AB26" s="33"/>
      <c r="AC26" s="33"/>
      <c r="AD26" s="33"/>
      <c r="AE26" s="33"/>
      <c r="AF26" s="33"/>
      <c r="AG26" s="33"/>
      <c r="AH26" s="33"/>
      <c r="AI26" s="33"/>
      <c r="AJ26" s="34"/>
    </row>
    <row r="27" ht="17.25" customHeight="1">
      <c r="A27" s="106"/>
      <c r="B27" t="s" s="104">
        <v>102</v>
      </c>
      <c r="C27" s="33"/>
      <c r="D27" s="101"/>
      <c r="E27" s="33"/>
      <c r="F27" s="33"/>
      <c r="G27" s="33"/>
      <c r="H27" s="33"/>
      <c r="I27" s="33"/>
      <c r="J27" s="33"/>
      <c r="K27" s="33"/>
      <c r="L27" s="33"/>
      <c r="M27" s="33"/>
      <c r="N27" s="105"/>
      <c r="O27" s="107"/>
      <c r="P27" s="107"/>
      <c r="Q27" s="108"/>
      <c r="R27" s="107"/>
      <c r="S27" s="107"/>
      <c r="T27" s="107"/>
      <c r="U27" s="105"/>
      <c r="V27" s="33"/>
      <c r="W27" s="33"/>
      <c r="X27" s="33"/>
      <c r="Y27" s="33"/>
      <c r="Z27" s="33"/>
      <c r="AA27" s="33"/>
      <c r="AB27" s="33"/>
      <c r="AC27" s="33"/>
      <c r="AD27" s="33"/>
      <c r="AE27" s="33"/>
      <c r="AF27" s="33"/>
      <c r="AG27" s="33"/>
      <c r="AH27" s="33"/>
      <c r="AI27" s="33"/>
      <c r="AJ27" s="34"/>
    </row>
    <row r="28" ht="17.25" customHeight="1">
      <c r="A28" s="109"/>
      <c r="B28" t="s" s="104">
        <v>103</v>
      </c>
      <c r="C28" s="110"/>
      <c r="D28" s="101"/>
      <c r="E28" s="33"/>
      <c r="F28" s="33"/>
      <c r="G28" s="33"/>
      <c r="H28" s="33"/>
      <c r="I28" s="33"/>
      <c r="J28" s="33"/>
      <c r="K28" s="33"/>
      <c r="L28" s="33"/>
      <c r="M28" s="33"/>
      <c r="N28" s="33"/>
      <c r="O28" s="107"/>
      <c r="P28" s="107"/>
      <c r="Q28" s="108"/>
      <c r="R28" s="107"/>
      <c r="S28" s="107"/>
      <c r="T28" s="107"/>
      <c r="U28" s="33"/>
      <c r="V28" s="33"/>
      <c r="W28" s="33"/>
      <c r="X28" s="33"/>
      <c r="Y28" s="33"/>
      <c r="Z28" s="33"/>
      <c r="AA28" s="33"/>
      <c r="AB28" s="33"/>
      <c r="AC28" s="33"/>
      <c r="AD28" s="33"/>
      <c r="AE28" s="33"/>
      <c r="AF28" s="33"/>
      <c r="AG28" s="33"/>
      <c r="AH28" s="33"/>
      <c r="AI28" s="33"/>
      <c r="AJ28" s="34"/>
    </row>
    <row r="29" ht="17.25" customHeight="1">
      <c r="A29" s="111"/>
      <c r="B29" t="s" s="112">
        <v>104</v>
      </c>
      <c r="C29" s="110"/>
      <c r="D29" s="101"/>
      <c r="E29" s="33"/>
      <c r="F29" s="33"/>
      <c r="G29" s="33"/>
      <c r="H29" s="33"/>
      <c r="I29" s="33"/>
      <c r="J29" s="33"/>
      <c r="K29" s="33"/>
      <c r="L29" s="33"/>
      <c r="M29" s="33"/>
      <c r="N29" s="105"/>
      <c r="O29" s="108"/>
      <c r="P29" s="108"/>
      <c r="Q29" s="108"/>
      <c r="R29" s="108"/>
      <c r="S29" s="108"/>
      <c r="T29" s="108"/>
      <c r="U29" s="105"/>
      <c r="V29" s="33"/>
      <c r="W29" s="33"/>
      <c r="X29" s="33"/>
      <c r="Y29" s="33"/>
      <c r="Z29" s="33"/>
      <c r="AA29" s="33"/>
      <c r="AB29" s="33"/>
      <c r="AC29" s="33"/>
      <c r="AD29" s="33"/>
      <c r="AE29" s="33"/>
      <c r="AF29" s="33"/>
      <c r="AG29" s="33"/>
      <c r="AH29" s="33"/>
      <c r="AI29" s="33"/>
      <c r="AJ29" s="34"/>
    </row>
    <row r="30" ht="17.25" customHeight="1">
      <c r="A30" t="s" s="113">
        <v>105</v>
      </c>
      <c r="B30" t="s" s="112">
        <v>106</v>
      </c>
      <c r="C30" s="110"/>
      <c r="D30" s="101"/>
      <c r="E30" s="33"/>
      <c r="F30" s="33"/>
      <c r="G30" s="33"/>
      <c r="H30" s="33"/>
      <c r="I30" s="33"/>
      <c r="J30" s="33"/>
      <c r="K30" s="33"/>
      <c r="L30" s="33"/>
      <c r="M30" s="33"/>
      <c r="N30" s="105"/>
      <c r="O30" s="107"/>
      <c r="P30" s="107"/>
      <c r="Q30" s="108"/>
      <c r="R30" s="107"/>
      <c r="S30" s="107"/>
      <c r="T30" s="114"/>
      <c r="U30" s="105"/>
      <c r="V30" s="33"/>
      <c r="W30" s="33"/>
      <c r="X30" s="33"/>
      <c r="Y30" s="33"/>
      <c r="Z30" s="33"/>
      <c r="AA30" s="33"/>
      <c r="AB30" s="33"/>
      <c r="AC30" s="33"/>
      <c r="AD30" s="33"/>
      <c r="AE30" s="33"/>
      <c r="AF30" s="33"/>
      <c r="AG30" s="33"/>
      <c r="AH30" s="33"/>
      <c r="AI30" s="33"/>
      <c r="AJ30" s="34"/>
    </row>
    <row r="31" ht="17.25" customHeight="1">
      <c r="A31" t="s" s="115">
        <v>38</v>
      </c>
      <c r="B31" t="s" s="112">
        <v>107</v>
      </c>
      <c r="C31" s="110"/>
      <c r="D31" s="101"/>
      <c r="E31" s="33"/>
      <c r="F31" s="33"/>
      <c r="G31" s="33"/>
      <c r="H31" s="33"/>
      <c r="I31" s="33"/>
      <c r="J31" s="33"/>
      <c r="K31" s="33"/>
      <c r="L31" s="33"/>
      <c r="M31" s="33"/>
      <c r="N31" s="33"/>
      <c r="O31" s="107"/>
      <c r="P31" s="107"/>
      <c r="Q31" s="108"/>
      <c r="R31" s="107"/>
      <c r="S31" s="107"/>
      <c r="T31" s="114"/>
      <c r="U31" s="33"/>
      <c r="V31" s="33"/>
      <c r="W31" s="33"/>
      <c r="X31" s="33"/>
      <c r="Y31" s="33"/>
      <c r="Z31" s="33"/>
      <c r="AA31" s="33"/>
      <c r="AB31" s="33"/>
      <c r="AC31" s="33"/>
      <c r="AD31" s="33"/>
      <c r="AE31" s="33"/>
      <c r="AF31" s="33"/>
      <c r="AG31" s="33"/>
      <c r="AH31" s="33"/>
      <c r="AI31" s="33"/>
      <c r="AJ31" s="34"/>
    </row>
    <row r="32" ht="13.8" customHeight="1">
      <c r="A32" t="s" s="116">
        <v>108</v>
      </c>
      <c r="B32" t="s" s="117">
        <v>109</v>
      </c>
      <c r="C32" s="118"/>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1"/>
    </row>
  </sheetData>
  <mergeCells count="14">
    <mergeCell ref="O31:P31"/>
    <mergeCell ref="R31:S31"/>
    <mergeCell ref="O27:P27"/>
    <mergeCell ref="S27:T27"/>
    <mergeCell ref="O28:P28"/>
    <mergeCell ref="S28:T28"/>
    <mergeCell ref="O30:P30"/>
    <mergeCell ref="R30:S30"/>
    <mergeCell ref="R26:S26"/>
    <mergeCell ref="R1:U1"/>
    <mergeCell ref="A2:C2"/>
    <mergeCell ref="O2:U2"/>
    <mergeCell ref="C24:E24"/>
    <mergeCell ref="O24:U24"/>
  </mergeCells>
  <conditionalFormatting sqref="G4:G21">
    <cfRule type="cellIs" dxfId="114" priority="1" operator="between" stopIfTrue="1">
      <formula>0.01</formula>
      <formula>100</formula>
    </cfRule>
  </conditionalFormatting>
  <conditionalFormatting sqref="H4:H21 M4:M21">
    <cfRule type="cellIs" dxfId="115" priority="1" operator="between" stopIfTrue="1">
      <formula>-1</formula>
      <formula>-100</formula>
    </cfRule>
  </conditionalFormatting>
  <conditionalFormatting sqref="I4:I21">
    <cfRule type="cellIs" dxfId="116" priority="1" operator="lessThan" stopIfTrue="1">
      <formula>0</formula>
    </cfRule>
    <cfRule type="cellIs" dxfId="117" priority="2" operator="between" stopIfTrue="1">
      <formula>-5</formula>
      <formula>-0.01</formula>
    </cfRule>
    <cfRule type="cellIs" dxfId="118" priority="3" operator="between" stopIfTrue="1">
      <formula>0.01</formula>
      <formula>0.499</formula>
    </cfRule>
    <cfRule type="cellIs" dxfId="119" priority="4" operator="between" stopIfTrue="1">
      <formula>0.5</formula>
      <formula>0.999</formula>
    </cfRule>
    <cfRule type="cellIs" dxfId="120" priority="5" operator="between" stopIfTrue="1">
      <formula>1</formula>
      <formula>5</formula>
    </cfRule>
  </conditionalFormatting>
  <conditionalFormatting sqref="L4:L21">
    <cfRule type="cellIs" dxfId="121" priority="1" operator="between" stopIfTrue="1">
      <formula>1</formula>
      <formula>100</formula>
    </cfRule>
  </conditionalFormatting>
  <conditionalFormatting sqref="N4:N21">
    <cfRule type="cellIs" dxfId="122" priority="1" operator="between" stopIfTrue="1">
      <formula>-5</formula>
      <formula>-0.01</formula>
    </cfRule>
    <cfRule type="cellIs" dxfId="123" priority="2" operator="lessThan" stopIfTrue="1">
      <formula>0</formula>
    </cfRule>
    <cfRule type="cellIs" dxfId="124" priority="3" operator="between" stopIfTrue="1">
      <formula>0.5</formula>
      <formula>0.999</formula>
    </cfRule>
    <cfRule type="cellIs" dxfId="125" priority="4" operator="between" stopIfTrue="1">
      <formula>1</formula>
      <formula>5</formula>
    </cfRule>
  </conditionalFormatting>
  <conditionalFormatting sqref="O4:Q21">
    <cfRule type="notContainsText" dxfId="126" priority="1" stopIfTrue="1" text="x">
      <formula>ISERROR(FIND(UPPER("x"),UPPER(O4)))</formula>
      <formula>"x"</formula>
    </cfRule>
    <cfRule type="containsText" dxfId="127" priority="2" stopIfTrue="1" text="x">
      <formula>NOT(ISERROR(FIND(UPPER("x"),UPPER(O4))))</formula>
      <formula>"x"</formula>
    </cfRule>
  </conditionalFormatting>
  <conditionalFormatting sqref="R4:U21">
    <cfRule type="cellIs" dxfId="128" priority="1" operator="equal" stopIfTrue="1">
      <formula>"No Record"</formula>
    </cfRule>
    <cfRule type="cellIs" dxfId="129" priority="2" operator="equal" stopIfTrue="1">
      <formula>"Yes"</formula>
    </cfRule>
    <cfRule type="cellIs" dxfId="130" priority="3" operator="equal" stopIfTrue="1">
      <formula>"No"</formula>
    </cfRule>
  </conditionalFormatting>
  <conditionalFormatting sqref="W4:X21">
    <cfRule type="notContainsText" dxfId="131" priority="1" stopIfTrue="1" text="x">
      <formula>ISERROR(FIND(UPPER("x"),UPPER(W4)))</formula>
      <formula>"x"</formula>
    </cfRule>
    <cfRule type="containsText" dxfId="132" priority="2" stopIfTrue="1" text="x">
      <formula>NOT(ISERROR(FIND(UPPER("x"),UPPER(W4))))</formula>
      <formula>"x"</formula>
    </cfRule>
  </conditionalFormatting>
  <pageMargins left="0.25" right="0.25" top="0.75" bottom="0.5" header="0.25" footer="0.25"/>
  <pageSetup firstPageNumber="1" fitToHeight="1" fitToWidth="1" scale="100" useFirstPageNumber="0" orientation="landscape" pageOrder="downThenOver"/>
  <headerFooter>
    <oddHeader>&amp;C&amp;"Arial,Bold"&amp;14&amp;K000000Louisiana State Council, Knights of Columbus
Star Tracker, Fraternal Year 2018-2019</oddHeader>
    <oddFooter>&amp;C&amp;"Arial,Regular"&amp;10&amp;K000000Page &amp;P of &amp;N</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U719"/>
  <sheetViews>
    <sheetView workbookViewId="0" showGridLines="0" defaultGridColor="1"/>
  </sheetViews>
  <sheetFormatPr defaultColWidth="9.16667" defaultRowHeight="13.2" customHeight="1" outlineLevelRow="0" outlineLevelCol="0"/>
  <cols>
    <col min="1" max="1" width="3.67188" style="128" customWidth="1"/>
    <col min="2" max="3" width="9" style="128" customWidth="1"/>
    <col min="4" max="4" width="20.5" style="128" customWidth="1"/>
    <col min="5" max="5" width="14.6719" style="128" customWidth="1"/>
    <col min="6" max="6" width="14.5" style="128" customWidth="1"/>
    <col min="7" max="7" width="8.35156" style="128" customWidth="1"/>
    <col min="8" max="8" width="6" style="128" customWidth="1"/>
    <col min="9" max="9" width="4.5" style="128" customWidth="1"/>
    <col min="10" max="10" width="9.67188" style="128" customWidth="1"/>
    <col min="11" max="11" width="6" style="128" customWidth="1"/>
    <col min="12" max="12" width="4.5" style="128" customWidth="1"/>
    <col min="13" max="13" width="9.67188" style="128" customWidth="1"/>
    <col min="14" max="14" width="11.6719" style="128" customWidth="1"/>
    <col min="15" max="15" width="8.35156" style="128" customWidth="1"/>
    <col min="16" max="16" width="6" style="128" customWidth="1"/>
    <col min="17" max="17" width="4.5" style="128" customWidth="1"/>
    <col min="18" max="18" width="10" style="128" customWidth="1"/>
    <col min="19" max="19" width="6" style="128" customWidth="1"/>
    <col min="20" max="20" width="4.5" style="128" customWidth="1"/>
    <col min="21" max="21" width="9.67188" style="128" customWidth="1"/>
    <col min="22" max="256" width="9.17188" style="128" customWidth="1"/>
  </cols>
  <sheetData>
    <row r="1" ht="23.25" customHeight="1">
      <c r="A1" s="129"/>
      <c r="B1" s="129"/>
      <c r="C1" s="129"/>
      <c r="D1" s="129"/>
      <c r="E1" s="129"/>
      <c r="F1" t="s" s="130">
        <v>338</v>
      </c>
      <c r="G1" s="131"/>
      <c r="H1" s="131"/>
      <c r="I1" s="131"/>
      <c r="J1" s="131"/>
      <c r="K1" s="131"/>
      <c r="L1" s="131"/>
      <c r="M1" s="131"/>
      <c r="N1" s="129"/>
      <c r="O1" s="129"/>
      <c r="P1" s="129"/>
      <c r="Q1" s="129"/>
      <c r="R1" t="s" s="132">
        <v>339</v>
      </c>
      <c r="S1" s="133"/>
      <c r="T1" s="133"/>
      <c r="U1" s="133"/>
    </row>
    <row r="2" ht="15.75" customHeight="1">
      <c r="A2" s="129"/>
      <c r="B2" s="129"/>
      <c r="C2" s="129"/>
      <c r="D2" s="129"/>
      <c r="E2" s="129"/>
      <c r="F2" t="s" s="134">
        <v>340</v>
      </c>
      <c r="G2" s="135"/>
      <c r="H2" s="135"/>
      <c r="I2" s="135"/>
      <c r="J2" s="135"/>
      <c r="K2" s="135"/>
      <c r="L2" s="135"/>
      <c r="M2" s="135"/>
      <c r="N2" s="129"/>
      <c r="O2" s="129"/>
      <c r="P2" s="129"/>
      <c r="Q2" s="129"/>
      <c r="R2" s="129"/>
      <c r="S2" s="129"/>
      <c r="T2" s="129"/>
      <c r="U2" s="129"/>
    </row>
    <row r="3" ht="16.5" customHeight="1">
      <c r="A3" s="129"/>
      <c r="B3" s="129"/>
      <c r="C3" s="129"/>
      <c r="D3" s="129"/>
      <c r="E3" s="129"/>
      <c r="F3" t="s" s="136">
        <v>341</v>
      </c>
      <c r="G3" s="137"/>
      <c r="H3" s="137"/>
      <c r="I3" s="137"/>
      <c r="J3" s="137"/>
      <c r="K3" s="137"/>
      <c r="L3" s="137"/>
      <c r="M3" s="137"/>
      <c r="N3" s="138"/>
      <c r="O3" s="138"/>
      <c r="P3" s="138"/>
      <c r="Q3" s="138"/>
      <c r="R3" s="138"/>
      <c r="S3" s="138"/>
      <c r="T3" s="138"/>
      <c r="U3" s="138"/>
    </row>
    <row r="4" ht="16.5" customHeight="1">
      <c r="A4" s="129"/>
      <c r="B4" s="129"/>
      <c r="C4" s="129"/>
      <c r="D4" s="129"/>
      <c r="E4" s="139"/>
      <c r="F4" t="s" s="140">
        <v>342</v>
      </c>
      <c r="G4" s="141"/>
      <c r="H4" s="141"/>
      <c r="I4" s="141"/>
      <c r="J4" s="141"/>
      <c r="K4" s="141"/>
      <c r="L4" s="141"/>
      <c r="M4" s="141"/>
      <c r="N4" t="s" s="140">
        <v>343</v>
      </c>
      <c r="O4" s="141"/>
      <c r="P4" s="141"/>
      <c r="Q4" s="141"/>
      <c r="R4" s="141"/>
      <c r="S4" s="141"/>
      <c r="T4" s="141"/>
      <c r="U4" s="141"/>
    </row>
    <row r="5" ht="13.5" customHeight="1">
      <c r="A5" s="129"/>
      <c r="B5" s="138"/>
      <c r="C5" s="138"/>
      <c r="D5" s="138"/>
      <c r="E5" s="142"/>
      <c r="F5" t="s" s="143">
        <v>344</v>
      </c>
      <c r="G5" t="s" s="144">
        <v>345</v>
      </c>
      <c r="H5" s="145"/>
      <c r="I5" s="145"/>
      <c r="J5" t="s" s="144">
        <v>346</v>
      </c>
      <c r="K5" s="145"/>
      <c r="L5" s="145"/>
      <c r="M5" t="s" s="146">
        <v>347</v>
      </c>
      <c r="N5" t="s" s="143">
        <v>344</v>
      </c>
      <c r="O5" t="s" s="144">
        <v>345</v>
      </c>
      <c r="P5" s="145"/>
      <c r="Q5" s="145"/>
      <c r="R5" t="s" s="144">
        <v>346</v>
      </c>
      <c r="S5" s="145"/>
      <c r="T5" s="145"/>
      <c r="U5" t="s" s="146">
        <v>347</v>
      </c>
    </row>
    <row r="6" ht="16.2" customHeight="1">
      <c r="A6" s="139"/>
      <c r="B6" t="s" s="147">
        <v>348</v>
      </c>
      <c r="C6" t="s" s="144">
        <v>349</v>
      </c>
      <c r="D6" t="s" s="144">
        <v>350</v>
      </c>
      <c r="E6" t="s" s="148">
        <v>351</v>
      </c>
      <c r="F6" s="149"/>
      <c r="G6" t="s" s="147">
        <v>352</v>
      </c>
      <c r="H6" t="s" s="147">
        <v>353</v>
      </c>
      <c r="I6" t="s" s="144">
        <v>354</v>
      </c>
      <c r="J6" t="s" s="147">
        <v>352</v>
      </c>
      <c r="K6" t="s" s="147">
        <v>353</v>
      </c>
      <c r="L6" t="s" s="144">
        <v>354</v>
      </c>
      <c r="M6" s="150"/>
      <c r="N6" s="149"/>
      <c r="O6" t="s" s="147">
        <v>352</v>
      </c>
      <c r="P6" t="s" s="147">
        <v>353</v>
      </c>
      <c r="Q6" t="s" s="144">
        <v>354</v>
      </c>
      <c r="R6" t="s" s="147">
        <v>352</v>
      </c>
      <c r="S6" t="s" s="147">
        <v>353</v>
      </c>
      <c r="T6" t="s" s="144">
        <v>354</v>
      </c>
      <c r="U6" s="150"/>
    </row>
    <row r="7" ht="15.5" customHeight="1">
      <c r="A7" s="139"/>
      <c r="B7" s="151"/>
      <c r="C7" s="151"/>
      <c r="D7" t="s" s="152">
        <v>355</v>
      </c>
      <c r="E7" s="153">
        <v>33419</v>
      </c>
      <c r="F7" s="151"/>
      <c r="G7" s="154">
        <v>101</v>
      </c>
      <c r="H7" s="154">
        <v>30</v>
      </c>
      <c r="I7" s="154">
        <v>71</v>
      </c>
      <c r="J7" s="154">
        <v>372</v>
      </c>
      <c r="K7" s="154">
        <v>82</v>
      </c>
      <c r="L7" s="154">
        <v>290</v>
      </c>
      <c r="M7" s="151"/>
      <c r="N7" s="151"/>
      <c r="O7" s="154">
        <v>18</v>
      </c>
      <c r="P7" s="154">
        <v>27</v>
      </c>
      <c r="Q7" s="154">
        <v>-9</v>
      </c>
      <c r="R7" s="154">
        <v>112</v>
      </c>
      <c r="S7" s="154">
        <v>75</v>
      </c>
      <c r="T7" s="154">
        <v>37</v>
      </c>
      <c r="U7" s="151"/>
    </row>
    <row r="8" ht="15" customHeight="1">
      <c r="A8" s="139"/>
      <c r="B8" s="155">
        <v>3068</v>
      </c>
      <c r="C8" t="s" s="156">
        <v>356</v>
      </c>
      <c r="D8" t="s" s="156">
        <v>4</v>
      </c>
      <c r="E8" s="157">
        <v>115</v>
      </c>
      <c r="F8" s="158">
        <v>7</v>
      </c>
      <c r="G8" s="158">
        <v>1</v>
      </c>
      <c r="H8" s="158">
        <v>0</v>
      </c>
      <c r="I8" s="159">
        <v>1</v>
      </c>
      <c r="J8" s="158">
        <v>2</v>
      </c>
      <c r="K8" s="158">
        <v>0</v>
      </c>
      <c r="L8" s="159">
        <v>2</v>
      </c>
      <c r="M8" s="160">
        <v>28.57</v>
      </c>
      <c r="N8" s="158">
        <v>3</v>
      </c>
      <c r="O8" s="158">
        <v>0</v>
      </c>
      <c r="P8" s="158">
        <v>0</v>
      </c>
      <c r="Q8" s="159">
        <v>0</v>
      </c>
      <c r="R8" s="158">
        <v>3</v>
      </c>
      <c r="S8" s="158">
        <v>0</v>
      </c>
      <c r="T8" s="159">
        <v>3</v>
      </c>
      <c r="U8" s="160">
        <v>100</v>
      </c>
    </row>
    <row r="9" ht="15" customHeight="1">
      <c r="A9" s="139"/>
      <c r="B9" s="155">
        <v>5747</v>
      </c>
      <c r="C9" t="s" s="156">
        <v>356</v>
      </c>
      <c r="D9" t="s" s="156">
        <v>357</v>
      </c>
      <c r="E9" s="161">
        <v>218</v>
      </c>
      <c r="F9" s="162">
        <v>14</v>
      </c>
      <c r="G9" s="162">
        <v>1</v>
      </c>
      <c r="H9" s="162">
        <v>0</v>
      </c>
      <c r="I9" s="163">
        <v>1</v>
      </c>
      <c r="J9" s="162">
        <v>2</v>
      </c>
      <c r="K9" s="162">
        <v>0</v>
      </c>
      <c r="L9" s="163">
        <v>2</v>
      </c>
      <c r="M9" s="164">
        <v>14.29</v>
      </c>
      <c r="N9" s="162">
        <v>5</v>
      </c>
      <c r="O9" s="162">
        <v>0</v>
      </c>
      <c r="P9" s="162">
        <v>0</v>
      </c>
      <c r="Q9" s="163">
        <v>0</v>
      </c>
      <c r="R9" s="162">
        <v>1</v>
      </c>
      <c r="S9" s="162">
        <v>0</v>
      </c>
      <c r="T9" s="163">
        <v>1</v>
      </c>
      <c r="U9" s="164">
        <v>20</v>
      </c>
    </row>
    <row r="10" ht="15" customHeight="1">
      <c r="A10" s="139"/>
      <c r="B10" s="155">
        <v>8442</v>
      </c>
      <c r="C10" t="s" s="156">
        <v>356</v>
      </c>
      <c r="D10" t="s" s="156">
        <v>358</v>
      </c>
      <c r="E10" s="161">
        <v>65</v>
      </c>
      <c r="F10" s="162">
        <v>4</v>
      </c>
      <c r="G10" s="162">
        <v>0</v>
      </c>
      <c r="H10" s="162">
        <v>0</v>
      </c>
      <c r="I10" s="163">
        <v>0</v>
      </c>
      <c r="J10" s="162">
        <v>1</v>
      </c>
      <c r="K10" s="162">
        <v>0</v>
      </c>
      <c r="L10" s="163">
        <v>1</v>
      </c>
      <c r="M10" s="164">
        <v>25</v>
      </c>
      <c r="N10" s="162">
        <v>3</v>
      </c>
      <c r="O10" s="162">
        <v>0</v>
      </c>
      <c r="P10" s="162">
        <v>0</v>
      </c>
      <c r="Q10" s="163">
        <v>0</v>
      </c>
      <c r="R10" s="162">
        <v>0</v>
      </c>
      <c r="S10" s="162">
        <v>0</v>
      </c>
      <c r="T10" s="163">
        <v>0</v>
      </c>
      <c r="U10" s="164">
        <v>0</v>
      </c>
    </row>
    <row r="11" ht="15" customHeight="1">
      <c r="A11" s="139"/>
      <c r="B11" s="155">
        <v>9415</v>
      </c>
      <c r="C11" t="s" s="156">
        <v>356</v>
      </c>
      <c r="D11" t="s" s="156">
        <v>4</v>
      </c>
      <c r="E11" s="161">
        <v>75</v>
      </c>
      <c r="F11" s="162">
        <v>5</v>
      </c>
      <c r="G11" s="162">
        <v>0</v>
      </c>
      <c r="H11" s="162">
        <v>0</v>
      </c>
      <c r="I11" s="163">
        <v>0</v>
      </c>
      <c r="J11" s="162">
        <v>0</v>
      </c>
      <c r="K11" s="162">
        <v>0</v>
      </c>
      <c r="L11" s="163">
        <v>0</v>
      </c>
      <c r="M11" s="164">
        <v>0</v>
      </c>
      <c r="N11" s="162">
        <v>3</v>
      </c>
      <c r="O11" s="162">
        <v>0</v>
      </c>
      <c r="P11" s="162">
        <v>0</v>
      </c>
      <c r="Q11" s="163">
        <v>0</v>
      </c>
      <c r="R11" s="162">
        <v>0</v>
      </c>
      <c r="S11" s="162">
        <v>0</v>
      </c>
      <c r="T11" s="163">
        <v>0</v>
      </c>
      <c r="U11" s="164">
        <v>0</v>
      </c>
    </row>
    <row r="12" ht="15" customHeight="1">
      <c r="A12" s="139"/>
      <c r="B12" s="155">
        <v>15501</v>
      </c>
      <c r="C12" t="s" s="156">
        <v>356</v>
      </c>
      <c r="D12" t="s" s="156">
        <v>4</v>
      </c>
      <c r="E12" s="161">
        <v>43</v>
      </c>
      <c r="F12" s="162">
        <v>4</v>
      </c>
      <c r="G12" s="162">
        <v>0</v>
      </c>
      <c r="H12" s="162">
        <v>0</v>
      </c>
      <c r="I12" s="163">
        <v>0</v>
      </c>
      <c r="J12" s="162">
        <v>0</v>
      </c>
      <c r="K12" s="162">
        <v>0</v>
      </c>
      <c r="L12" s="163">
        <v>0</v>
      </c>
      <c r="M12" s="164">
        <v>0</v>
      </c>
      <c r="N12" s="162">
        <v>3</v>
      </c>
      <c r="O12" s="162">
        <v>0</v>
      </c>
      <c r="P12" s="162">
        <v>0</v>
      </c>
      <c r="Q12" s="163">
        <v>0</v>
      </c>
      <c r="R12" s="162">
        <v>0</v>
      </c>
      <c r="S12" s="162">
        <v>0</v>
      </c>
      <c r="T12" s="163">
        <v>0</v>
      </c>
      <c r="U12" s="164">
        <v>0</v>
      </c>
    </row>
    <row r="13" ht="15" customHeight="1">
      <c r="A13" s="139"/>
      <c r="B13" s="155">
        <v>16182</v>
      </c>
      <c r="C13" t="s" s="156">
        <v>356</v>
      </c>
      <c r="D13" t="s" s="156">
        <v>359</v>
      </c>
      <c r="E13" s="161">
        <v>18</v>
      </c>
      <c r="F13" s="162">
        <v>6</v>
      </c>
      <c r="G13" s="162">
        <v>0</v>
      </c>
      <c r="H13" s="162">
        <v>0</v>
      </c>
      <c r="I13" s="163">
        <v>0</v>
      </c>
      <c r="J13" s="162">
        <v>0</v>
      </c>
      <c r="K13" s="162">
        <v>0</v>
      </c>
      <c r="L13" s="163">
        <v>0</v>
      </c>
      <c r="M13" s="164">
        <v>0</v>
      </c>
      <c r="N13" s="162">
        <v>3</v>
      </c>
      <c r="O13" s="162">
        <v>0</v>
      </c>
      <c r="P13" s="162">
        <v>0</v>
      </c>
      <c r="Q13" s="163">
        <v>0</v>
      </c>
      <c r="R13" s="162">
        <v>0</v>
      </c>
      <c r="S13" s="162">
        <v>0</v>
      </c>
      <c r="T13" s="163">
        <v>0</v>
      </c>
      <c r="U13" s="164">
        <v>0</v>
      </c>
    </row>
    <row r="14" ht="15" customHeight="1">
      <c r="A14" s="139"/>
      <c r="B14" s="155">
        <v>714</v>
      </c>
      <c r="C14" t="s" s="156">
        <v>360</v>
      </c>
      <c r="D14" t="s" s="156">
        <v>4</v>
      </c>
      <c r="E14" s="161">
        <v>39</v>
      </c>
      <c r="F14" s="162">
        <v>4</v>
      </c>
      <c r="G14" s="162">
        <v>0</v>
      </c>
      <c r="H14" s="162">
        <v>0</v>
      </c>
      <c r="I14" s="163">
        <v>0</v>
      </c>
      <c r="J14" s="162">
        <v>0</v>
      </c>
      <c r="K14" s="162">
        <v>0</v>
      </c>
      <c r="L14" s="163">
        <v>0</v>
      </c>
      <c r="M14" s="164">
        <v>0</v>
      </c>
      <c r="N14" s="162">
        <v>3</v>
      </c>
      <c r="O14" s="162">
        <v>0</v>
      </c>
      <c r="P14" s="162">
        <v>0</v>
      </c>
      <c r="Q14" s="163">
        <v>0</v>
      </c>
      <c r="R14" s="162">
        <v>0</v>
      </c>
      <c r="S14" s="162">
        <v>0</v>
      </c>
      <c r="T14" s="163">
        <v>0</v>
      </c>
      <c r="U14" s="164">
        <v>0</v>
      </c>
    </row>
    <row r="15" ht="15" customHeight="1">
      <c r="A15" s="139"/>
      <c r="B15" s="155">
        <v>1437</v>
      </c>
      <c r="C15" t="s" s="156">
        <v>360</v>
      </c>
      <c r="D15" t="s" s="156">
        <v>4</v>
      </c>
      <c r="E15" s="161">
        <v>265</v>
      </c>
      <c r="F15" s="162">
        <v>16</v>
      </c>
      <c r="G15" s="162">
        <v>0</v>
      </c>
      <c r="H15" s="162">
        <v>0</v>
      </c>
      <c r="I15" s="163">
        <v>0</v>
      </c>
      <c r="J15" s="162">
        <v>4</v>
      </c>
      <c r="K15" s="162">
        <v>0</v>
      </c>
      <c r="L15" s="163">
        <v>4</v>
      </c>
      <c r="M15" s="164">
        <v>25</v>
      </c>
      <c r="N15" s="162">
        <v>6</v>
      </c>
      <c r="O15" s="162">
        <v>1</v>
      </c>
      <c r="P15" s="162">
        <v>0</v>
      </c>
      <c r="Q15" s="163">
        <v>1</v>
      </c>
      <c r="R15" s="162">
        <v>3</v>
      </c>
      <c r="S15" s="162">
        <v>0</v>
      </c>
      <c r="T15" s="163">
        <v>3</v>
      </c>
      <c r="U15" s="164">
        <v>50</v>
      </c>
    </row>
    <row r="16" ht="15" customHeight="1">
      <c r="A16" s="139"/>
      <c r="B16" s="155">
        <v>2925</v>
      </c>
      <c r="C16" t="s" s="156">
        <v>360</v>
      </c>
      <c r="D16" t="s" s="156">
        <v>4</v>
      </c>
      <c r="E16" s="161">
        <v>95</v>
      </c>
      <c r="F16" s="162">
        <v>6</v>
      </c>
      <c r="G16" s="162">
        <v>0</v>
      </c>
      <c r="H16" s="162">
        <v>0</v>
      </c>
      <c r="I16" s="163">
        <v>0</v>
      </c>
      <c r="J16" s="162">
        <v>0</v>
      </c>
      <c r="K16" s="162">
        <v>5</v>
      </c>
      <c r="L16" s="163">
        <v>-5</v>
      </c>
      <c r="M16" s="164">
        <v>0</v>
      </c>
      <c r="N16" s="162">
        <v>3</v>
      </c>
      <c r="O16" s="162">
        <v>0</v>
      </c>
      <c r="P16" s="162">
        <v>0</v>
      </c>
      <c r="Q16" s="163">
        <v>0</v>
      </c>
      <c r="R16" s="162">
        <v>1</v>
      </c>
      <c r="S16" s="162">
        <v>0</v>
      </c>
      <c r="T16" s="163">
        <v>1</v>
      </c>
      <c r="U16" s="164">
        <v>33.33</v>
      </c>
    </row>
    <row r="17" ht="15" customHeight="1">
      <c r="A17" s="139"/>
      <c r="B17" s="155">
        <v>3465</v>
      </c>
      <c r="C17" t="s" s="156">
        <v>360</v>
      </c>
      <c r="D17" t="s" s="156">
        <v>359</v>
      </c>
      <c r="E17" s="161">
        <v>91</v>
      </c>
      <c r="F17" s="162">
        <v>6</v>
      </c>
      <c r="G17" s="162">
        <v>0</v>
      </c>
      <c r="H17" s="162">
        <v>0</v>
      </c>
      <c r="I17" s="163">
        <v>0</v>
      </c>
      <c r="J17" s="162">
        <v>3</v>
      </c>
      <c r="K17" s="162">
        <v>0</v>
      </c>
      <c r="L17" s="163">
        <v>3</v>
      </c>
      <c r="M17" s="164">
        <v>50</v>
      </c>
      <c r="N17" s="162">
        <v>3</v>
      </c>
      <c r="O17" s="162">
        <v>0</v>
      </c>
      <c r="P17" s="162">
        <v>0</v>
      </c>
      <c r="Q17" s="163">
        <v>0</v>
      </c>
      <c r="R17" s="162">
        <v>0</v>
      </c>
      <c r="S17" s="162">
        <v>0</v>
      </c>
      <c r="T17" s="163">
        <v>0</v>
      </c>
      <c r="U17" s="164">
        <v>0</v>
      </c>
    </row>
    <row r="18" ht="15" customHeight="1">
      <c r="A18" s="139"/>
      <c r="B18" s="155">
        <v>3729</v>
      </c>
      <c r="C18" t="s" s="156">
        <v>360</v>
      </c>
      <c r="D18" t="s" s="156">
        <v>4</v>
      </c>
      <c r="E18" s="161">
        <v>258</v>
      </c>
      <c r="F18" s="162">
        <v>16</v>
      </c>
      <c r="G18" s="162">
        <v>0</v>
      </c>
      <c r="H18" s="162">
        <v>0</v>
      </c>
      <c r="I18" s="163">
        <v>0</v>
      </c>
      <c r="J18" s="162">
        <v>1</v>
      </c>
      <c r="K18" s="162">
        <v>0</v>
      </c>
      <c r="L18" s="163">
        <v>1</v>
      </c>
      <c r="M18" s="164">
        <v>6.25</v>
      </c>
      <c r="N18" s="162">
        <v>6</v>
      </c>
      <c r="O18" s="162">
        <v>0</v>
      </c>
      <c r="P18" s="162">
        <v>0</v>
      </c>
      <c r="Q18" s="163">
        <v>0</v>
      </c>
      <c r="R18" s="162">
        <v>0</v>
      </c>
      <c r="S18" s="162">
        <v>1</v>
      </c>
      <c r="T18" s="163">
        <v>-1</v>
      </c>
      <c r="U18" s="164">
        <v>0</v>
      </c>
    </row>
    <row r="19" ht="15" customHeight="1">
      <c r="A19" s="139"/>
      <c r="B19" s="155">
        <v>3411</v>
      </c>
      <c r="C19" t="s" s="156">
        <v>361</v>
      </c>
      <c r="D19" t="s" s="156">
        <v>4</v>
      </c>
      <c r="E19" s="161">
        <v>111</v>
      </c>
      <c r="F19" s="162">
        <v>6</v>
      </c>
      <c r="G19" s="162">
        <v>0</v>
      </c>
      <c r="H19" s="162">
        <v>0</v>
      </c>
      <c r="I19" s="163">
        <v>0</v>
      </c>
      <c r="J19" s="162">
        <v>0</v>
      </c>
      <c r="K19" s="162">
        <v>0</v>
      </c>
      <c r="L19" s="163">
        <v>0</v>
      </c>
      <c r="M19" s="164">
        <v>0</v>
      </c>
      <c r="N19" s="162">
        <v>3</v>
      </c>
      <c r="O19" s="162">
        <v>0</v>
      </c>
      <c r="P19" s="162">
        <v>0</v>
      </c>
      <c r="Q19" s="163">
        <v>0</v>
      </c>
      <c r="R19" s="162">
        <v>0</v>
      </c>
      <c r="S19" s="162">
        <v>0</v>
      </c>
      <c r="T19" s="163">
        <v>0</v>
      </c>
      <c r="U19" s="164">
        <v>0</v>
      </c>
    </row>
    <row r="20" ht="15" customHeight="1">
      <c r="A20" s="139"/>
      <c r="B20" s="155">
        <v>4547</v>
      </c>
      <c r="C20" t="s" s="156">
        <v>361</v>
      </c>
      <c r="D20" t="s" s="156">
        <v>4</v>
      </c>
      <c r="E20" s="161">
        <v>46</v>
      </c>
      <c r="F20" s="162">
        <v>4</v>
      </c>
      <c r="G20" s="162">
        <v>0</v>
      </c>
      <c r="H20" s="162">
        <v>0</v>
      </c>
      <c r="I20" s="163">
        <v>0</v>
      </c>
      <c r="J20" s="162">
        <v>0</v>
      </c>
      <c r="K20" s="162">
        <v>0</v>
      </c>
      <c r="L20" s="163">
        <v>0</v>
      </c>
      <c r="M20" s="164">
        <v>0</v>
      </c>
      <c r="N20" s="162">
        <v>3</v>
      </c>
      <c r="O20" s="162">
        <v>0</v>
      </c>
      <c r="P20" s="162">
        <v>0</v>
      </c>
      <c r="Q20" s="163">
        <v>0</v>
      </c>
      <c r="R20" s="162">
        <v>0</v>
      </c>
      <c r="S20" s="162">
        <v>0</v>
      </c>
      <c r="T20" s="163">
        <v>0</v>
      </c>
      <c r="U20" s="164">
        <v>0</v>
      </c>
    </row>
    <row r="21" ht="15" customHeight="1">
      <c r="A21" s="139"/>
      <c r="B21" s="155">
        <v>12115</v>
      </c>
      <c r="C21" t="s" s="156">
        <v>361</v>
      </c>
      <c r="D21" t="s" s="156">
        <v>4</v>
      </c>
      <c r="E21" s="161">
        <v>58</v>
      </c>
      <c r="F21" s="162">
        <v>4</v>
      </c>
      <c r="G21" s="162">
        <v>0</v>
      </c>
      <c r="H21" s="162">
        <v>0</v>
      </c>
      <c r="I21" s="163">
        <v>0</v>
      </c>
      <c r="J21" s="162">
        <v>0</v>
      </c>
      <c r="K21" s="162">
        <v>0</v>
      </c>
      <c r="L21" s="163">
        <v>0</v>
      </c>
      <c r="M21" s="164">
        <v>0</v>
      </c>
      <c r="N21" s="162">
        <v>3</v>
      </c>
      <c r="O21" s="162">
        <v>0</v>
      </c>
      <c r="P21" s="162">
        <v>0</v>
      </c>
      <c r="Q21" s="163">
        <v>0</v>
      </c>
      <c r="R21" s="162">
        <v>0</v>
      </c>
      <c r="S21" s="162">
        <v>0</v>
      </c>
      <c r="T21" s="163">
        <v>0</v>
      </c>
      <c r="U21" s="164">
        <v>0</v>
      </c>
    </row>
    <row r="22" ht="15" customHeight="1">
      <c r="A22" s="139"/>
      <c r="B22" s="155">
        <v>15676</v>
      </c>
      <c r="C22" t="s" s="156">
        <v>361</v>
      </c>
      <c r="D22" t="s" s="156">
        <v>4</v>
      </c>
      <c r="E22" s="161">
        <v>74</v>
      </c>
      <c r="F22" s="162">
        <v>5</v>
      </c>
      <c r="G22" s="162">
        <v>0</v>
      </c>
      <c r="H22" s="162">
        <v>0</v>
      </c>
      <c r="I22" s="163">
        <v>0</v>
      </c>
      <c r="J22" s="162">
        <v>5</v>
      </c>
      <c r="K22" s="162">
        <v>0</v>
      </c>
      <c r="L22" s="163">
        <v>5</v>
      </c>
      <c r="M22" s="164">
        <v>100</v>
      </c>
      <c r="N22" s="162">
        <v>3</v>
      </c>
      <c r="O22" s="162">
        <v>0</v>
      </c>
      <c r="P22" s="162">
        <v>0</v>
      </c>
      <c r="Q22" s="163">
        <v>0</v>
      </c>
      <c r="R22" s="162">
        <v>0</v>
      </c>
      <c r="S22" s="162">
        <v>0</v>
      </c>
      <c r="T22" s="163">
        <v>0</v>
      </c>
      <c r="U22" s="164">
        <v>0</v>
      </c>
    </row>
    <row r="23" ht="15" customHeight="1">
      <c r="A23" s="139"/>
      <c r="B23" s="155">
        <v>7350</v>
      </c>
      <c r="C23" t="s" s="156">
        <v>362</v>
      </c>
      <c r="D23" t="s" s="156">
        <v>363</v>
      </c>
      <c r="E23" s="161">
        <v>246</v>
      </c>
      <c r="F23" s="162">
        <v>17</v>
      </c>
      <c r="G23" s="162">
        <v>0</v>
      </c>
      <c r="H23" s="162">
        <v>13</v>
      </c>
      <c r="I23" s="163">
        <v>-13</v>
      </c>
      <c r="J23" s="162">
        <v>6</v>
      </c>
      <c r="K23" s="162">
        <v>13</v>
      </c>
      <c r="L23" s="163">
        <v>-7</v>
      </c>
      <c r="M23" s="164">
        <v>0</v>
      </c>
      <c r="N23" s="162">
        <v>6</v>
      </c>
      <c r="O23" s="162">
        <v>0</v>
      </c>
      <c r="P23" s="162">
        <v>1</v>
      </c>
      <c r="Q23" s="163">
        <v>-1</v>
      </c>
      <c r="R23" s="162">
        <v>1</v>
      </c>
      <c r="S23" s="162">
        <v>2</v>
      </c>
      <c r="T23" s="163">
        <v>-1</v>
      </c>
      <c r="U23" s="164">
        <v>0</v>
      </c>
    </row>
    <row r="24" ht="15" customHeight="1">
      <c r="A24" s="139"/>
      <c r="B24" s="155">
        <v>9107</v>
      </c>
      <c r="C24" t="s" s="156">
        <v>362</v>
      </c>
      <c r="D24" t="s" s="156">
        <v>4</v>
      </c>
      <c r="E24" s="161">
        <v>106</v>
      </c>
      <c r="F24" s="162">
        <v>7</v>
      </c>
      <c r="G24" s="162">
        <v>0</v>
      </c>
      <c r="H24" s="162">
        <v>0</v>
      </c>
      <c r="I24" s="163">
        <v>0</v>
      </c>
      <c r="J24" s="162">
        <v>0</v>
      </c>
      <c r="K24" s="162">
        <v>0</v>
      </c>
      <c r="L24" s="163">
        <v>0</v>
      </c>
      <c r="M24" s="164">
        <v>0</v>
      </c>
      <c r="N24" s="162">
        <v>3</v>
      </c>
      <c r="O24" s="162">
        <v>0</v>
      </c>
      <c r="P24" s="162">
        <v>0</v>
      </c>
      <c r="Q24" s="163">
        <v>0</v>
      </c>
      <c r="R24" s="162">
        <v>0</v>
      </c>
      <c r="S24" s="162">
        <v>0</v>
      </c>
      <c r="T24" s="163">
        <v>0</v>
      </c>
      <c r="U24" s="164">
        <v>0</v>
      </c>
    </row>
    <row r="25" ht="15" customHeight="1">
      <c r="A25" s="139"/>
      <c r="B25" s="155">
        <v>10057</v>
      </c>
      <c r="C25" t="s" s="156">
        <v>362</v>
      </c>
      <c r="D25" t="s" s="156">
        <v>364</v>
      </c>
      <c r="E25" s="161">
        <v>36</v>
      </c>
      <c r="F25" s="162">
        <v>4</v>
      </c>
      <c r="G25" s="162">
        <v>0</v>
      </c>
      <c r="H25" s="162">
        <v>0</v>
      </c>
      <c r="I25" s="163">
        <v>0</v>
      </c>
      <c r="J25" s="162">
        <v>0</v>
      </c>
      <c r="K25" s="162">
        <v>0</v>
      </c>
      <c r="L25" s="163">
        <v>0</v>
      </c>
      <c r="M25" s="164">
        <v>0</v>
      </c>
      <c r="N25" s="162">
        <v>3</v>
      </c>
      <c r="O25" s="162">
        <v>0</v>
      </c>
      <c r="P25" s="162">
        <v>0</v>
      </c>
      <c r="Q25" s="163">
        <v>0</v>
      </c>
      <c r="R25" s="162">
        <v>0</v>
      </c>
      <c r="S25" s="162">
        <v>0</v>
      </c>
      <c r="T25" s="163">
        <v>0</v>
      </c>
      <c r="U25" s="164">
        <v>0</v>
      </c>
    </row>
    <row r="26" ht="15" customHeight="1">
      <c r="A26" s="139"/>
      <c r="B26" s="155">
        <v>15390</v>
      </c>
      <c r="C26" t="s" s="156">
        <v>362</v>
      </c>
      <c r="D26" t="s" s="156">
        <v>365</v>
      </c>
      <c r="E26" s="161">
        <v>5</v>
      </c>
      <c r="F26" s="162">
        <v>19</v>
      </c>
      <c r="G26" s="162">
        <v>0</v>
      </c>
      <c r="H26" s="162">
        <v>0</v>
      </c>
      <c r="I26" s="163">
        <v>0</v>
      </c>
      <c r="J26" s="162">
        <v>0</v>
      </c>
      <c r="K26" s="162">
        <v>0</v>
      </c>
      <c r="L26" s="163">
        <v>0</v>
      </c>
      <c r="M26" s="164">
        <v>0</v>
      </c>
      <c r="N26" s="162">
        <v>3</v>
      </c>
      <c r="O26" s="162">
        <v>0</v>
      </c>
      <c r="P26" s="162">
        <v>0</v>
      </c>
      <c r="Q26" s="163">
        <v>0</v>
      </c>
      <c r="R26" s="162">
        <v>0</v>
      </c>
      <c r="S26" s="162">
        <v>0</v>
      </c>
      <c r="T26" s="163">
        <v>0</v>
      </c>
      <c r="U26" s="164">
        <v>0</v>
      </c>
    </row>
    <row r="27" ht="15" customHeight="1">
      <c r="A27" s="139"/>
      <c r="B27" s="155">
        <v>2878</v>
      </c>
      <c r="C27" t="s" s="156">
        <v>366</v>
      </c>
      <c r="D27" t="s" s="156">
        <v>359</v>
      </c>
      <c r="E27" s="161">
        <v>148</v>
      </c>
      <c r="F27" s="162">
        <v>8</v>
      </c>
      <c r="G27" s="162">
        <v>0</v>
      </c>
      <c r="H27" s="162">
        <v>0</v>
      </c>
      <c r="I27" s="163">
        <v>0</v>
      </c>
      <c r="J27" s="162">
        <v>1</v>
      </c>
      <c r="K27" s="162">
        <v>7</v>
      </c>
      <c r="L27" s="163">
        <v>-6</v>
      </c>
      <c r="M27" s="164">
        <v>0</v>
      </c>
      <c r="N27" s="162">
        <v>3</v>
      </c>
      <c r="O27" s="162">
        <v>0</v>
      </c>
      <c r="P27" s="162">
        <v>1</v>
      </c>
      <c r="Q27" s="163">
        <v>-1</v>
      </c>
      <c r="R27" s="162">
        <v>1</v>
      </c>
      <c r="S27" s="162">
        <v>4</v>
      </c>
      <c r="T27" s="163">
        <v>-3</v>
      </c>
      <c r="U27" s="164">
        <v>0</v>
      </c>
    </row>
    <row r="28" ht="15" customHeight="1">
      <c r="A28" s="139"/>
      <c r="B28" s="155">
        <v>3246</v>
      </c>
      <c r="C28" t="s" s="156">
        <v>366</v>
      </c>
      <c r="D28" t="s" s="156">
        <v>4</v>
      </c>
      <c r="E28" s="161">
        <v>111</v>
      </c>
      <c r="F28" s="162">
        <v>7</v>
      </c>
      <c r="G28" s="162">
        <v>0</v>
      </c>
      <c r="H28" s="162">
        <v>0</v>
      </c>
      <c r="I28" s="163">
        <v>0</v>
      </c>
      <c r="J28" s="162">
        <v>0</v>
      </c>
      <c r="K28" s="162">
        <v>0</v>
      </c>
      <c r="L28" s="163">
        <v>0</v>
      </c>
      <c r="M28" s="164">
        <v>0</v>
      </c>
      <c r="N28" s="162">
        <v>3</v>
      </c>
      <c r="O28" s="162">
        <v>0</v>
      </c>
      <c r="P28" s="162">
        <v>0</v>
      </c>
      <c r="Q28" s="163">
        <v>0</v>
      </c>
      <c r="R28" s="162">
        <v>0</v>
      </c>
      <c r="S28" s="162">
        <v>0</v>
      </c>
      <c r="T28" s="163">
        <v>0</v>
      </c>
      <c r="U28" s="164">
        <v>0</v>
      </c>
    </row>
    <row r="29" ht="15" customHeight="1">
      <c r="A29" s="139"/>
      <c r="B29" s="155">
        <v>3854</v>
      </c>
      <c r="C29" t="s" s="156">
        <v>366</v>
      </c>
      <c r="D29" t="s" s="156">
        <v>367</v>
      </c>
      <c r="E29" s="161">
        <v>157</v>
      </c>
      <c r="F29" s="162">
        <v>10</v>
      </c>
      <c r="G29" s="162">
        <v>0</v>
      </c>
      <c r="H29" s="162">
        <v>0</v>
      </c>
      <c r="I29" s="163">
        <v>0</v>
      </c>
      <c r="J29" s="162">
        <v>0</v>
      </c>
      <c r="K29" s="162">
        <v>0</v>
      </c>
      <c r="L29" s="163">
        <v>0</v>
      </c>
      <c r="M29" s="164">
        <v>0</v>
      </c>
      <c r="N29" s="162">
        <v>4</v>
      </c>
      <c r="O29" s="162">
        <v>1</v>
      </c>
      <c r="P29" s="162">
        <v>0</v>
      </c>
      <c r="Q29" s="163">
        <v>1</v>
      </c>
      <c r="R29" s="162">
        <v>1</v>
      </c>
      <c r="S29" s="162">
        <v>0</v>
      </c>
      <c r="T29" s="163">
        <v>1</v>
      </c>
      <c r="U29" s="164">
        <v>25</v>
      </c>
    </row>
    <row r="30" ht="15" customHeight="1">
      <c r="A30" s="139"/>
      <c r="B30" s="155">
        <v>9007</v>
      </c>
      <c r="C30" t="s" s="156">
        <v>366</v>
      </c>
      <c r="D30" t="s" s="156">
        <v>359</v>
      </c>
      <c r="E30" s="161">
        <v>87</v>
      </c>
      <c r="F30" s="162">
        <v>6</v>
      </c>
      <c r="G30" s="162">
        <v>0</v>
      </c>
      <c r="H30" s="162">
        <v>0</v>
      </c>
      <c r="I30" s="163">
        <v>0</v>
      </c>
      <c r="J30" s="162">
        <v>0</v>
      </c>
      <c r="K30" s="162">
        <v>0</v>
      </c>
      <c r="L30" s="163">
        <v>0</v>
      </c>
      <c r="M30" s="164">
        <v>0</v>
      </c>
      <c r="N30" s="162">
        <v>3</v>
      </c>
      <c r="O30" s="162">
        <v>0</v>
      </c>
      <c r="P30" s="162">
        <v>0</v>
      </c>
      <c r="Q30" s="163">
        <v>0</v>
      </c>
      <c r="R30" s="162">
        <v>0</v>
      </c>
      <c r="S30" s="162">
        <v>0</v>
      </c>
      <c r="T30" s="163">
        <v>0</v>
      </c>
      <c r="U30" s="164">
        <v>0</v>
      </c>
    </row>
    <row r="31" ht="15" customHeight="1">
      <c r="A31" s="139"/>
      <c r="B31" s="155">
        <v>9347</v>
      </c>
      <c r="C31" t="s" s="156">
        <v>366</v>
      </c>
      <c r="D31" t="s" s="156">
        <v>359</v>
      </c>
      <c r="E31" s="161">
        <v>87</v>
      </c>
      <c r="F31" s="162">
        <v>6</v>
      </c>
      <c r="G31" s="162">
        <v>0</v>
      </c>
      <c r="H31" s="162">
        <v>0</v>
      </c>
      <c r="I31" s="163">
        <v>0</v>
      </c>
      <c r="J31" s="162">
        <v>0</v>
      </c>
      <c r="K31" s="162">
        <v>0</v>
      </c>
      <c r="L31" s="163">
        <v>0</v>
      </c>
      <c r="M31" s="164">
        <v>0</v>
      </c>
      <c r="N31" s="162">
        <v>3</v>
      </c>
      <c r="O31" s="162">
        <v>0</v>
      </c>
      <c r="P31" s="162">
        <v>0</v>
      </c>
      <c r="Q31" s="163">
        <v>0</v>
      </c>
      <c r="R31" s="162">
        <v>0</v>
      </c>
      <c r="S31" s="162">
        <v>0</v>
      </c>
      <c r="T31" s="163">
        <v>0</v>
      </c>
      <c r="U31" s="164">
        <v>0</v>
      </c>
    </row>
    <row r="32" ht="15" customHeight="1">
      <c r="A32" s="139"/>
      <c r="B32" s="155">
        <v>3528</v>
      </c>
      <c r="C32" t="s" s="156">
        <v>368</v>
      </c>
      <c r="D32" t="s" s="156">
        <v>369</v>
      </c>
      <c r="E32" s="161">
        <v>102</v>
      </c>
      <c r="F32" s="162">
        <v>6</v>
      </c>
      <c r="G32" s="162">
        <v>0</v>
      </c>
      <c r="H32" s="162">
        <v>0</v>
      </c>
      <c r="I32" s="163">
        <v>0</v>
      </c>
      <c r="J32" s="162">
        <v>1</v>
      </c>
      <c r="K32" s="162">
        <v>0</v>
      </c>
      <c r="L32" s="163">
        <v>1</v>
      </c>
      <c r="M32" s="164">
        <v>16.67</v>
      </c>
      <c r="N32" s="162">
        <v>3</v>
      </c>
      <c r="O32" s="162">
        <v>0</v>
      </c>
      <c r="P32" s="162">
        <v>0</v>
      </c>
      <c r="Q32" s="163">
        <v>0</v>
      </c>
      <c r="R32" s="162">
        <v>0</v>
      </c>
      <c r="S32" s="162">
        <v>0</v>
      </c>
      <c r="T32" s="163">
        <v>0</v>
      </c>
      <c r="U32" s="164">
        <v>0</v>
      </c>
    </row>
    <row r="33" ht="15" customHeight="1">
      <c r="A33" s="139"/>
      <c r="B33" s="155">
        <v>5301</v>
      </c>
      <c r="C33" t="s" s="156">
        <v>368</v>
      </c>
      <c r="D33" t="s" s="156">
        <v>359</v>
      </c>
      <c r="E33" s="161">
        <v>42</v>
      </c>
      <c r="F33" s="162">
        <v>4</v>
      </c>
      <c r="G33" s="162">
        <v>0</v>
      </c>
      <c r="H33" s="162">
        <v>0</v>
      </c>
      <c r="I33" s="163">
        <v>0</v>
      </c>
      <c r="J33" s="162">
        <v>0</v>
      </c>
      <c r="K33" s="162">
        <v>0</v>
      </c>
      <c r="L33" s="163">
        <v>0</v>
      </c>
      <c r="M33" s="164">
        <v>0</v>
      </c>
      <c r="N33" s="162">
        <v>3</v>
      </c>
      <c r="O33" s="162">
        <v>0</v>
      </c>
      <c r="P33" s="162">
        <v>0</v>
      </c>
      <c r="Q33" s="163">
        <v>0</v>
      </c>
      <c r="R33" s="162">
        <v>0</v>
      </c>
      <c r="S33" s="162">
        <v>0</v>
      </c>
      <c r="T33" s="163">
        <v>0</v>
      </c>
      <c r="U33" s="164">
        <v>0</v>
      </c>
    </row>
    <row r="34" ht="15" customHeight="1">
      <c r="A34" s="139"/>
      <c r="B34" s="155">
        <v>6746</v>
      </c>
      <c r="C34" t="s" s="156">
        <v>368</v>
      </c>
      <c r="D34" t="s" s="156">
        <v>369</v>
      </c>
      <c r="E34" s="161">
        <v>54</v>
      </c>
      <c r="F34" s="162">
        <v>4</v>
      </c>
      <c r="G34" s="162">
        <v>0</v>
      </c>
      <c r="H34" s="162">
        <v>0</v>
      </c>
      <c r="I34" s="163">
        <v>0</v>
      </c>
      <c r="J34" s="162">
        <v>1</v>
      </c>
      <c r="K34" s="162">
        <v>1</v>
      </c>
      <c r="L34" s="163">
        <v>0</v>
      </c>
      <c r="M34" s="164">
        <v>0</v>
      </c>
      <c r="N34" s="162">
        <v>3</v>
      </c>
      <c r="O34" s="162">
        <v>0</v>
      </c>
      <c r="P34" s="162">
        <v>0</v>
      </c>
      <c r="Q34" s="163">
        <v>0</v>
      </c>
      <c r="R34" s="162">
        <v>1</v>
      </c>
      <c r="S34" s="162">
        <v>1</v>
      </c>
      <c r="T34" s="163">
        <v>0</v>
      </c>
      <c r="U34" s="164">
        <v>0</v>
      </c>
    </row>
    <row r="35" ht="15" customHeight="1">
      <c r="A35" s="139"/>
      <c r="B35" s="155">
        <v>13425</v>
      </c>
      <c r="C35" t="s" s="156">
        <v>368</v>
      </c>
      <c r="D35" t="s" s="156">
        <v>370</v>
      </c>
      <c r="E35" s="161">
        <v>112</v>
      </c>
      <c r="F35" s="162">
        <v>8</v>
      </c>
      <c r="G35" s="162">
        <v>4</v>
      </c>
      <c r="H35" s="162">
        <v>0</v>
      </c>
      <c r="I35" s="163">
        <v>4</v>
      </c>
      <c r="J35" s="162">
        <v>4</v>
      </c>
      <c r="K35" s="162">
        <v>0</v>
      </c>
      <c r="L35" s="163">
        <v>4</v>
      </c>
      <c r="M35" s="164">
        <v>50</v>
      </c>
      <c r="N35" s="162">
        <v>3</v>
      </c>
      <c r="O35" s="162">
        <v>0</v>
      </c>
      <c r="P35" s="162">
        <v>0</v>
      </c>
      <c r="Q35" s="163">
        <v>0</v>
      </c>
      <c r="R35" s="162">
        <v>1</v>
      </c>
      <c r="S35" s="162">
        <v>1</v>
      </c>
      <c r="T35" s="163">
        <v>0</v>
      </c>
      <c r="U35" s="164">
        <v>0</v>
      </c>
    </row>
    <row r="36" ht="15" customHeight="1">
      <c r="A36" s="139"/>
      <c r="B36" s="155">
        <v>14822</v>
      </c>
      <c r="C36" t="s" s="156">
        <v>368</v>
      </c>
      <c r="D36" t="s" s="156">
        <v>369</v>
      </c>
      <c r="E36" s="161">
        <v>102</v>
      </c>
      <c r="F36" s="162">
        <v>7</v>
      </c>
      <c r="G36" s="162">
        <v>0</v>
      </c>
      <c r="H36" s="162">
        <v>0</v>
      </c>
      <c r="I36" s="163">
        <v>0</v>
      </c>
      <c r="J36" s="162">
        <v>3</v>
      </c>
      <c r="K36" s="162">
        <v>0</v>
      </c>
      <c r="L36" s="163">
        <v>3</v>
      </c>
      <c r="M36" s="164">
        <v>42.86</v>
      </c>
      <c r="N36" s="162">
        <v>3</v>
      </c>
      <c r="O36" s="162">
        <v>0</v>
      </c>
      <c r="P36" s="162">
        <v>0</v>
      </c>
      <c r="Q36" s="163">
        <v>0</v>
      </c>
      <c r="R36" s="162">
        <v>2</v>
      </c>
      <c r="S36" s="162">
        <v>0</v>
      </c>
      <c r="T36" s="163">
        <v>2</v>
      </c>
      <c r="U36" s="164">
        <v>66.67</v>
      </c>
    </row>
    <row r="37" ht="15" customHeight="1">
      <c r="A37" s="139"/>
      <c r="B37" s="155">
        <v>2436</v>
      </c>
      <c r="C37" t="s" s="156">
        <v>371</v>
      </c>
      <c r="D37" t="s" s="156">
        <v>372</v>
      </c>
      <c r="E37" s="161">
        <v>123</v>
      </c>
      <c r="F37" s="162">
        <v>8</v>
      </c>
      <c r="G37" s="162">
        <v>0</v>
      </c>
      <c r="H37" s="162">
        <v>0</v>
      </c>
      <c r="I37" s="163">
        <v>0</v>
      </c>
      <c r="J37" s="162">
        <v>0</v>
      </c>
      <c r="K37" s="162">
        <v>0</v>
      </c>
      <c r="L37" s="163">
        <v>0</v>
      </c>
      <c r="M37" s="164">
        <v>0</v>
      </c>
      <c r="N37" s="162">
        <v>3</v>
      </c>
      <c r="O37" s="162">
        <v>0</v>
      </c>
      <c r="P37" s="162">
        <v>0</v>
      </c>
      <c r="Q37" s="163">
        <v>0</v>
      </c>
      <c r="R37" s="162">
        <v>0</v>
      </c>
      <c r="S37" s="162">
        <v>0</v>
      </c>
      <c r="T37" s="163">
        <v>0</v>
      </c>
      <c r="U37" s="164">
        <v>0</v>
      </c>
    </row>
    <row r="38" ht="15" customHeight="1">
      <c r="A38" s="139"/>
      <c r="B38" s="155">
        <v>3634</v>
      </c>
      <c r="C38" t="s" s="156">
        <v>371</v>
      </c>
      <c r="D38" t="s" s="156">
        <v>373</v>
      </c>
      <c r="E38" s="161">
        <v>283</v>
      </c>
      <c r="F38" s="162">
        <v>19</v>
      </c>
      <c r="G38" s="162">
        <v>0</v>
      </c>
      <c r="H38" s="162">
        <v>0</v>
      </c>
      <c r="I38" s="163">
        <v>0</v>
      </c>
      <c r="J38" s="162">
        <v>0</v>
      </c>
      <c r="K38" s="162">
        <v>0</v>
      </c>
      <c r="L38" s="163">
        <v>0</v>
      </c>
      <c r="M38" s="164">
        <v>0</v>
      </c>
      <c r="N38" s="162">
        <v>7</v>
      </c>
      <c r="O38" s="162">
        <v>0</v>
      </c>
      <c r="P38" s="162">
        <v>0</v>
      </c>
      <c r="Q38" s="163">
        <v>0</v>
      </c>
      <c r="R38" s="162">
        <v>0</v>
      </c>
      <c r="S38" s="162">
        <v>0</v>
      </c>
      <c r="T38" s="163">
        <v>0</v>
      </c>
      <c r="U38" s="164">
        <v>0</v>
      </c>
    </row>
    <row r="39" ht="15" customHeight="1">
      <c r="A39" s="139"/>
      <c r="B39" s="155">
        <v>5935</v>
      </c>
      <c r="C39" t="s" s="156">
        <v>371</v>
      </c>
      <c r="D39" t="s" s="156">
        <v>374</v>
      </c>
      <c r="E39" s="161">
        <v>167</v>
      </c>
      <c r="F39" s="162">
        <v>11</v>
      </c>
      <c r="G39" s="162">
        <v>3</v>
      </c>
      <c r="H39" s="162">
        <v>0</v>
      </c>
      <c r="I39" s="163">
        <v>3</v>
      </c>
      <c r="J39" s="162">
        <v>4</v>
      </c>
      <c r="K39" s="162">
        <v>0</v>
      </c>
      <c r="L39" s="163">
        <v>4</v>
      </c>
      <c r="M39" s="164">
        <v>36.36</v>
      </c>
      <c r="N39" s="162">
        <v>4</v>
      </c>
      <c r="O39" s="162">
        <v>0</v>
      </c>
      <c r="P39" s="162">
        <v>0</v>
      </c>
      <c r="Q39" s="163">
        <v>0</v>
      </c>
      <c r="R39" s="162">
        <v>0</v>
      </c>
      <c r="S39" s="162">
        <v>1</v>
      </c>
      <c r="T39" s="163">
        <v>-1</v>
      </c>
      <c r="U39" s="164">
        <v>0</v>
      </c>
    </row>
    <row r="40" ht="15" customHeight="1">
      <c r="A40" s="139"/>
      <c r="B40" s="155">
        <v>9623</v>
      </c>
      <c r="C40" t="s" s="156">
        <v>371</v>
      </c>
      <c r="D40" t="s" s="156">
        <v>374</v>
      </c>
      <c r="E40" s="161">
        <v>223</v>
      </c>
      <c r="F40" s="162">
        <v>15</v>
      </c>
      <c r="G40" s="162">
        <v>0</v>
      </c>
      <c r="H40" s="162">
        <v>0</v>
      </c>
      <c r="I40" s="163">
        <v>0</v>
      </c>
      <c r="J40" s="162">
        <v>6</v>
      </c>
      <c r="K40" s="162">
        <v>0</v>
      </c>
      <c r="L40" s="163">
        <v>6</v>
      </c>
      <c r="M40" s="164">
        <v>40</v>
      </c>
      <c r="N40" s="162">
        <v>5</v>
      </c>
      <c r="O40" s="162">
        <v>0</v>
      </c>
      <c r="P40" s="162">
        <v>1</v>
      </c>
      <c r="Q40" s="163">
        <v>-1</v>
      </c>
      <c r="R40" s="162">
        <v>0</v>
      </c>
      <c r="S40" s="162">
        <v>3</v>
      </c>
      <c r="T40" s="163">
        <v>-3</v>
      </c>
      <c r="U40" s="164">
        <v>0</v>
      </c>
    </row>
    <row r="41" ht="15" customHeight="1">
      <c r="A41" s="139"/>
      <c r="B41" s="155">
        <v>1724</v>
      </c>
      <c r="C41" t="s" s="156">
        <v>375</v>
      </c>
      <c r="D41" t="s" s="156">
        <v>376</v>
      </c>
      <c r="E41" s="161">
        <v>100</v>
      </c>
      <c r="F41" s="162">
        <v>6</v>
      </c>
      <c r="G41" s="162">
        <v>0</v>
      </c>
      <c r="H41" s="162">
        <v>0</v>
      </c>
      <c r="I41" s="163">
        <v>0</v>
      </c>
      <c r="J41" s="162">
        <v>0</v>
      </c>
      <c r="K41" s="162">
        <v>0</v>
      </c>
      <c r="L41" s="163">
        <v>0</v>
      </c>
      <c r="M41" s="164">
        <v>0</v>
      </c>
      <c r="N41" s="162">
        <v>3</v>
      </c>
      <c r="O41" s="162">
        <v>1</v>
      </c>
      <c r="P41" s="162">
        <v>0</v>
      </c>
      <c r="Q41" s="163">
        <v>1</v>
      </c>
      <c r="R41" s="162">
        <v>1</v>
      </c>
      <c r="S41" s="162">
        <v>0</v>
      </c>
      <c r="T41" s="163">
        <v>1</v>
      </c>
      <c r="U41" s="164">
        <v>33.33</v>
      </c>
    </row>
    <row r="42" ht="15" customHeight="1">
      <c r="A42" s="139"/>
      <c r="B42" s="155">
        <v>1905</v>
      </c>
      <c r="C42" t="s" s="156">
        <v>375</v>
      </c>
      <c r="D42" t="s" s="156">
        <v>377</v>
      </c>
      <c r="E42" s="161">
        <v>218</v>
      </c>
      <c r="F42" s="162">
        <v>13</v>
      </c>
      <c r="G42" s="162">
        <v>0</v>
      </c>
      <c r="H42" s="162">
        <v>0</v>
      </c>
      <c r="I42" s="163">
        <v>0</v>
      </c>
      <c r="J42" s="162">
        <v>7</v>
      </c>
      <c r="K42" s="162">
        <v>0</v>
      </c>
      <c r="L42" s="163">
        <v>7</v>
      </c>
      <c r="M42" s="164">
        <v>53.85</v>
      </c>
      <c r="N42" s="162">
        <v>5</v>
      </c>
      <c r="O42" s="162">
        <v>1</v>
      </c>
      <c r="P42" s="162">
        <v>0</v>
      </c>
      <c r="Q42" s="163">
        <v>1</v>
      </c>
      <c r="R42" s="162">
        <v>2</v>
      </c>
      <c r="S42" s="162">
        <v>0</v>
      </c>
      <c r="T42" s="163">
        <v>2</v>
      </c>
      <c r="U42" s="164">
        <v>40</v>
      </c>
    </row>
    <row r="43" ht="15" customHeight="1">
      <c r="A43" s="139"/>
      <c r="B43" s="155">
        <v>6357</v>
      </c>
      <c r="C43" t="s" s="156">
        <v>375</v>
      </c>
      <c r="D43" t="s" s="156">
        <v>378</v>
      </c>
      <c r="E43" s="161">
        <v>179</v>
      </c>
      <c r="F43" s="162">
        <v>11</v>
      </c>
      <c r="G43" s="162">
        <v>1</v>
      </c>
      <c r="H43" s="162">
        <v>0</v>
      </c>
      <c r="I43" s="163">
        <v>1</v>
      </c>
      <c r="J43" s="162">
        <v>5</v>
      </c>
      <c r="K43" s="162">
        <v>0</v>
      </c>
      <c r="L43" s="163">
        <v>5</v>
      </c>
      <c r="M43" s="164">
        <v>45.45</v>
      </c>
      <c r="N43" s="162">
        <v>4</v>
      </c>
      <c r="O43" s="162">
        <v>1</v>
      </c>
      <c r="P43" s="162">
        <v>0</v>
      </c>
      <c r="Q43" s="163">
        <v>1</v>
      </c>
      <c r="R43" s="162">
        <v>2</v>
      </c>
      <c r="S43" s="162">
        <v>0</v>
      </c>
      <c r="T43" s="163">
        <v>2</v>
      </c>
      <c r="U43" s="164">
        <v>50</v>
      </c>
    </row>
    <row r="44" ht="15" customHeight="1">
      <c r="A44" s="139"/>
      <c r="B44" s="155">
        <v>6870</v>
      </c>
      <c r="C44" t="s" s="156">
        <v>375</v>
      </c>
      <c r="D44" t="s" s="156">
        <v>379</v>
      </c>
      <c r="E44" s="161">
        <v>77</v>
      </c>
      <c r="F44" s="162">
        <v>5</v>
      </c>
      <c r="G44" s="162">
        <v>0</v>
      </c>
      <c r="H44" s="162">
        <v>0</v>
      </c>
      <c r="I44" s="163">
        <v>0</v>
      </c>
      <c r="J44" s="162">
        <v>0</v>
      </c>
      <c r="K44" s="162">
        <v>0</v>
      </c>
      <c r="L44" s="163">
        <v>0</v>
      </c>
      <c r="M44" s="164">
        <v>0</v>
      </c>
      <c r="N44" s="162">
        <v>3</v>
      </c>
      <c r="O44" s="162">
        <v>0</v>
      </c>
      <c r="P44" s="162">
        <v>0</v>
      </c>
      <c r="Q44" s="163">
        <v>0</v>
      </c>
      <c r="R44" s="162">
        <v>0</v>
      </c>
      <c r="S44" s="162">
        <v>0</v>
      </c>
      <c r="T44" s="163">
        <v>0</v>
      </c>
      <c r="U44" s="164">
        <v>0</v>
      </c>
    </row>
    <row r="45" ht="15" customHeight="1">
      <c r="A45" s="139"/>
      <c r="B45" s="155">
        <v>8615</v>
      </c>
      <c r="C45" t="s" s="156">
        <v>375</v>
      </c>
      <c r="D45" t="s" s="156">
        <v>377</v>
      </c>
      <c r="E45" s="161">
        <v>82</v>
      </c>
      <c r="F45" s="162">
        <v>5</v>
      </c>
      <c r="G45" s="162">
        <v>1</v>
      </c>
      <c r="H45" s="162">
        <v>0</v>
      </c>
      <c r="I45" s="163">
        <v>1</v>
      </c>
      <c r="J45" s="162">
        <v>2</v>
      </c>
      <c r="K45" s="162">
        <v>0</v>
      </c>
      <c r="L45" s="163">
        <v>2</v>
      </c>
      <c r="M45" s="164">
        <v>40</v>
      </c>
      <c r="N45" s="162">
        <v>3</v>
      </c>
      <c r="O45" s="162">
        <v>0</v>
      </c>
      <c r="P45" s="162">
        <v>0</v>
      </c>
      <c r="Q45" s="163">
        <v>0</v>
      </c>
      <c r="R45" s="162">
        <v>0</v>
      </c>
      <c r="S45" s="162">
        <v>0</v>
      </c>
      <c r="T45" s="163">
        <v>0</v>
      </c>
      <c r="U45" s="164">
        <v>0</v>
      </c>
    </row>
    <row r="46" ht="15" customHeight="1">
      <c r="A46" s="139"/>
      <c r="B46" s="155">
        <v>8703</v>
      </c>
      <c r="C46" t="s" s="156">
        <v>375</v>
      </c>
      <c r="D46" t="s" s="156">
        <v>380</v>
      </c>
      <c r="E46" s="161">
        <v>84</v>
      </c>
      <c r="F46" s="162">
        <v>5</v>
      </c>
      <c r="G46" s="162">
        <v>0</v>
      </c>
      <c r="H46" s="162">
        <v>0</v>
      </c>
      <c r="I46" s="163">
        <v>0</v>
      </c>
      <c r="J46" s="162">
        <v>4</v>
      </c>
      <c r="K46" s="162">
        <v>0</v>
      </c>
      <c r="L46" s="163">
        <v>4</v>
      </c>
      <c r="M46" s="164">
        <v>80</v>
      </c>
      <c r="N46" s="162">
        <v>3</v>
      </c>
      <c r="O46" s="162">
        <v>0</v>
      </c>
      <c r="P46" s="162">
        <v>0</v>
      </c>
      <c r="Q46" s="163">
        <v>0</v>
      </c>
      <c r="R46" s="162">
        <v>0</v>
      </c>
      <c r="S46" s="162">
        <v>0</v>
      </c>
      <c r="T46" s="163">
        <v>0</v>
      </c>
      <c r="U46" s="164">
        <v>0</v>
      </c>
    </row>
    <row r="47" ht="15" customHeight="1">
      <c r="A47" s="139"/>
      <c r="B47" s="155">
        <v>4222</v>
      </c>
      <c r="C47" t="s" s="156">
        <v>381</v>
      </c>
      <c r="D47" t="s" s="156">
        <v>365</v>
      </c>
      <c r="E47" s="161">
        <v>121</v>
      </c>
      <c r="F47" s="162">
        <v>7</v>
      </c>
      <c r="G47" s="162">
        <v>0</v>
      </c>
      <c r="H47" s="162">
        <v>0</v>
      </c>
      <c r="I47" s="163">
        <v>0</v>
      </c>
      <c r="J47" s="162">
        <v>0</v>
      </c>
      <c r="K47" s="162">
        <v>0</v>
      </c>
      <c r="L47" s="163">
        <v>0</v>
      </c>
      <c r="M47" s="164">
        <v>0</v>
      </c>
      <c r="N47" s="162">
        <v>3</v>
      </c>
      <c r="O47" s="162">
        <v>0</v>
      </c>
      <c r="P47" s="162">
        <v>0</v>
      </c>
      <c r="Q47" s="163">
        <v>0</v>
      </c>
      <c r="R47" s="162">
        <v>1</v>
      </c>
      <c r="S47" s="162">
        <v>0</v>
      </c>
      <c r="T47" s="163">
        <v>1</v>
      </c>
      <c r="U47" s="164">
        <v>33.33</v>
      </c>
    </row>
    <row r="48" ht="15" customHeight="1">
      <c r="A48" s="139"/>
      <c r="B48" s="155">
        <v>7226</v>
      </c>
      <c r="C48" t="s" s="156">
        <v>381</v>
      </c>
      <c r="D48" t="s" s="156">
        <v>365</v>
      </c>
      <c r="E48" s="161">
        <v>83</v>
      </c>
      <c r="F48" s="162">
        <v>5</v>
      </c>
      <c r="G48" s="162">
        <v>0</v>
      </c>
      <c r="H48" s="162">
        <v>0</v>
      </c>
      <c r="I48" s="163">
        <v>0</v>
      </c>
      <c r="J48" s="162">
        <v>0</v>
      </c>
      <c r="K48" s="162">
        <v>0</v>
      </c>
      <c r="L48" s="163">
        <v>0</v>
      </c>
      <c r="M48" s="164">
        <v>0</v>
      </c>
      <c r="N48" s="162">
        <v>3</v>
      </c>
      <c r="O48" s="162">
        <v>0</v>
      </c>
      <c r="P48" s="162">
        <v>0</v>
      </c>
      <c r="Q48" s="163">
        <v>0</v>
      </c>
      <c r="R48" s="162">
        <v>0</v>
      </c>
      <c r="S48" s="162">
        <v>0</v>
      </c>
      <c r="T48" s="163">
        <v>0</v>
      </c>
      <c r="U48" s="164">
        <v>0</v>
      </c>
    </row>
    <row r="49" ht="15" customHeight="1">
      <c r="A49" s="139"/>
      <c r="B49" s="155">
        <v>9384</v>
      </c>
      <c r="C49" t="s" s="156">
        <v>381</v>
      </c>
      <c r="D49" t="s" s="156">
        <v>365</v>
      </c>
      <c r="E49" s="161">
        <v>43</v>
      </c>
      <c r="F49" s="162">
        <v>4</v>
      </c>
      <c r="G49" s="162">
        <v>0</v>
      </c>
      <c r="H49" s="162">
        <v>0</v>
      </c>
      <c r="I49" s="163">
        <v>0</v>
      </c>
      <c r="J49" s="162">
        <v>0</v>
      </c>
      <c r="K49" s="162">
        <v>0</v>
      </c>
      <c r="L49" s="163">
        <v>0</v>
      </c>
      <c r="M49" s="164">
        <v>0</v>
      </c>
      <c r="N49" s="162">
        <v>3</v>
      </c>
      <c r="O49" s="162">
        <v>0</v>
      </c>
      <c r="P49" s="162">
        <v>0</v>
      </c>
      <c r="Q49" s="163">
        <v>0</v>
      </c>
      <c r="R49" s="162">
        <v>0</v>
      </c>
      <c r="S49" s="162">
        <v>0</v>
      </c>
      <c r="T49" s="163">
        <v>0</v>
      </c>
      <c r="U49" s="164">
        <v>0</v>
      </c>
    </row>
    <row r="50" ht="15" customHeight="1">
      <c r="A50" s="139"/>
      <c r="B50" s="155">
        <v>15892</v>
      </c>
      <c r="C50" t="s" s="156">
        <v>381</v>
      </c>
      <c r="D50" t="s" s="156">
        <v>364</v>
      </c>
      <c r="E50" s="161">
        <v>46</v>
      </c>
      <c r="F50" s="162">
        <v>4</v>
      </c>
      <c r="G50" s="162">
        <v>0</v>
      </c>
      <c r="H50" s="162">
        <v>0</v>
      </c>
      <c r="I50" s="163">
        <v>0</v>
      </c>
      <c r="J50" s="162">
        <v>0</v>
      </c>
      <c r="K50" s="162">
        <v>0</v>
      </c>
      <c r="L50" s="163">
        <v>0</v>
      </c>
      <c r="M50" s="164">
        <v>0</v>
      </c>
      <c r="N50" s="162">
        <v>3</v>
      </c>
      <c r="O50" s="162">
        <v>0</v>
      </c>
      <c r="P50" s="162">
        <v>0</v>
      </c>
      <c r="Q50" s="163">
        <v>0</v>
      </c>
      <c r="R50" s="162">
        <v>1</v>
      </c>
      <c r="S50" s="162">
        <v>0</v>
      </c>
      <c r="T50" s="163">
        <v>1</v>
      </c>
      <c r="U50" s="164">
        <v>33.33</v>
      </c>
    </row>
    <row r="51" ht="15" customHeight="1">
      <c r="A51" s="139"/>
      <c r="B51" s="155">
        <v>3923</v>
      </c>
      <c r="C51" t="s" s="156">
        <v>382</v>
      </c>
      <c r="D51" t="s" s="156">
        <v>383</v>
      </c>
      <c r="E51" s="161">
        <v>50</v>
      </c>
      <c r="F51" s="162">
        <v>4</v>
      </c>
      <c r="G51" s="162">
        <v>0</v>
      </c>
      <c r="H51" s="162">
        <v>0</v>
      </c>
      <c r="I51" s="163">
        <v>0</v>
      </c>
      <c r="J51" s="162">
        <v>0</v>
      </c>
      <c r="K51" s="162">
        <v>0</v>
      </c>
      <c r="L51" s="163">
        <v>0</v>
      </c>
      <c r="M51" s="164">
        <v>0</v>
      </c>
      <c r="N51" s="162">
        <v>3</v>
      </c>
      <c r="O51" s="162">
        <v>0</v>
      </c>
      <c r="P51" s="162">
        <v>0</v>
      </c>
      <c r="Q51" s="163">
        <v>0</v>
      </c>
      <c r="R51" s="162">
        <v>0</v>
      </c>
      <c r="S51" s="162">
        <v>0</v>
      </c>
      <c r="T51" s="163">
        <v>0</v>
      </c>
      <c r="U51" s="164">
        <v>0</v>
      </c>
    </row>
    <row r="52" ht="15" customHeight="1">
      <c r="A52" s="139"/>
      <c r="B52" s="155">
        <v>4508</v>
      </c>
      <c r="C52" t="s" s="156">
        <v>382</v>
      </c>
      <c r="D52" t="s" s="156">
        <v>359</v>
      </c>
      <c r="E52" s="161">
        <v>84</v>
      </c>
      <c r="F52" s="162">
        <v>6</v>
      </c>
      <c r="G52" s="162">
        <v>0</v>
      </c>
      <c r="H52" s="162">
        <v>0</v>
      </c>
      <c r="I52" s="163">
        <v>0</v>
      </c>
      <c r="J52" s="162">
        <v>2</v>
      </c>
      <c r="K52" s="162">
        <v>0</v>
      </c>
      <c r="L52" s="163">
        <v>2</v>
      </c>
      <c r="M52" s="164">
        <v>33.33</v>
      </c>
      <c r="N52" s="162">
        <v>3</v>
      </c>
      <c r="O52" s="162">
        <v>0</v>
      </c>
      <c r="P52" s="162">
        <v>2</v>
      </c>
      <c r="Q52" s="163">
        <v>-2</v>
      </c>
      <c r="R52" s="162">
        <v>0</v>
      </c>
      <c r="S52" s="162">
        <v>2</v>
      </c>
      <c r="T52" s="163">
        <v>-2</v>
      </c>
      <c r="U52" s="164">
        <v>0</v>
      </c>
    </row>
    <row r="53" ht="15" customHeight="1">
      <c r="A53" s="139"/>
      <c r="B53" s="155">
        <v>4663</v>
      </c>
      <c r="C53" t="s" s="156">
        <v>382</v>
      </c>
      <c r="D53" t="s" s="156">
        <v>359</v>
      </c>
      <c r="E53" s="161">
        <v>122</v>
      </c>
      <c r="F53" s="162">
        <v>8</v>
      </c>
      <c r="G53" s="162">
        <v>0</v>
      </c>
      <c r="H53" s="162">
        <v>0</v>
      </c>
      <c r="I53" s="163">
        <v>0</v>
      </c>
      <c r="J53" s="162">
        <v>1</v>
      </c>
      <c r="K53" s="162">
        <v>0</v>
      </c>
      <c r="L53" s="163">
        <v>1</v>
      </c>
      <c r="M53" s="164">
        <v>12.5</v>
      </c>
      <c r="N53" s="162">
        <v>3</v>
      </c>
      <c r="O53" s="162">
        <v>0</v>
      </c>
      <c r="P53" s="162">
        <v>0</v>
      </c>
      <c r="Q53" s="163">
        <v>0</v>
      </c>
      <c r="R53" s="162">
        <v>0</v>
      </c>
      <c r="S53" s="162">
        <v>0</v>
      </c>
      <c r="T53" s="163">
        <v>0</v>
      </c>
      <c r="U53" s="164">
        <v>0</v>
      </c>
    </row>
    <row r="54" ht="15" customHeight="1">
      <c r="A54" s="139"/>
      <c r="B54" s="155">
        <v>8546</v>
      </c>
      <c r="C54" t="s" s="156">
        <v>382</v>
      </c>
      <c r="D54" t="s" s="156">
        <v>359</v>
      </c>
      <c r="E54" s="161">
        <v>115</v>
      </c>
      <c r="F54" s="162">
        <v>8</v>
      </c>
      <c r="G54" s="162">
        <v>0</v>
      </c>
      <c r="H54" s="162">
        <v>0</v>
      </c>
      <c r="I54" s="163">
        <v>0</v>
      </c>
      <c r="J54" s="162">
        <v>0</v>
      </c>
      <c r="K54" s="162">
        <v>0</v>
      </c>
      <c r="L54" s="163">
        <v>0</v>
      </c>
      <c r="M54" s="164">
        <v>0</v>
      </c>
      <c r="N54" s="162">
        <v>3</v>
      </c>
      <c r="O54" s="162">
        <v>0</v>
      </c>
      <c r="P54" s="162">
        <v>0</v>
      </c>
      <c r="Q54" s="163">
        <v>0</v>
      </c>
      <c r="R54" s="162">
        <v>0</v>
      </c>
      <c r="S54" s="162">
        <v>0</v>
      </c>
      <c r="T54" s="163">
        <v>0</v>
      </c>
      <c r="U54" s="164">
        <v>0</v>
      </c>
    </row>
    <row r="55" ht="15" customHeight="1">
      <c r="A55" s="139"/>
      <c r="B55" s="155">
        <v>12686</v>
      </c>
      <c r="C55" t="s" s="156">
        <v>382</v>
      </c>
      <c r="D55" t="s" s="156">
        <v>359</v>
      </c>
      <c r="E55" s="161">
        <v>81</v>
      </c>
      <c r="F55" s="162">
        <v>6</v>
      </c>
      <c r="G55" s="162">
        <v>1</v>
      </c>
      <c r="H55" s="162">
        <v>0</v>
      </c>
      <c r="I55" s="163">
        <v>1</v>
      </c>
      <c r="J55" s="162">
        <v>1</v>
      </c>
      <c r="K55" s="162">
        <v>0</v>
      </c>
      <c r="L55" s="163">
        <v>1</v>
      </c>
      <c r="M55" s="164">
        <v>16.67</v>
      </c>
      <c r="N55" s="162">
        <v>3</v>
      </c>
      <c r="O55" s="162">
        <v>0</v>
      </c>
      <c r="P55" s="162">
        <v>0</v>
      </c>
      <c r="Q55" s="163">
        <v>0</v>
      </c>
      <c r="R55" s="162">
        <v>1</v>
      </c>
      <c r="S55" s="162">
        <v>0</v>
      </c>
      <c r="T55" s="163">
        <v>1</v>
      </c>
      <c r="U55" s="164">
        <v>33.33</v>
      </c>
    </row>
    <row r="56" ht="15" customHeight="1">
      <c r="A56" s="139"/>
      <c r="B56" s="155">
        <v>2409</v>
      </c>
      <c r="C56" t="s" s="156">
        <v>384</v>
      </c>
      <c r="D56" t="s" s="156">
        <v>385</v>
      </c>
      <c r="E56" s="161">
        <v>216</v>
      </c>
      <c r="F56" s="162">
        <v>15</v>
      </c>
      <c r="G56" s="162">
        <v>0</v>
      </c>
      <c r="H56" s="162">
        <v>0</v>
      </c>
      <c r="I56" s="163">
        <v>0</v>
      </c>
      <c r="J56" s="162">
        <v>1</v>
      </c>
      <c r="K56" s="162">
        <v>0</v>
      </c>
      <c r="L56" s="163">
        <v>1</v>
      </c>
      <c r="M56" s="164">
        <v>6.67</v>
      </c>
      <c r="N56" s="162">
        <v>5</v>
      </c>
      <c r="O56" s="162">
        <v>0</v>
      </c>
      <c r="P56" s="162">
        <v>0</v>
      </c>
      <c r="Q56" s="163">
        <v>0</v>
      </c>
      <c r="R56" s="162">
        <v>1</v>
      </c>
      <c r="S56" s="162">
        <v>0</v>
      </c>
      <c r="T56" s="163">
        <v>1</v>
      </c>
      <c r="U56" s="164">
        <v>20</v>
      </c>
    </row>
    <row r="57" ht="15" customHeight="1">
      <c r="A57" s="139"/>
      <c r="B57" s="155">
        <v>3091</v>
      </c>
      <c r="C57" t="s" s="156">
        <v>384</v>
      </c>
      <c r="D57" t="s" s="156">
        <v>386</v>
      </c>
      <c r="E57" s="161">
        <v>104</v>
      </c>
      <c r="F57" s="162">
        <v>7</v>
      </c>
      <c r="G57" s="162">
        <v>0</v>
      </c>
      <c r="H57" s="162">
        <v>1</v>
      </c>
      <c r="I57" s="163">
        <v>-1</v>
      </c>
      <c r="J57" s="162">
        <v>0</v>
      </c>
      <c r="K57" s="162">
        <v>1</v>
      </c>
      <c r="L57" s="163">
        <v>-1</v>
      </c>
      <c r="M57" s="164">
        <v>0</v>
      </c>
      <c r="N57" s="162">
        <v>3</v>
      </c>
      <c r="O57" s="162">
        <v>0</v>
      </c>
      <c r="P57" s="162">
        <v>0</v>
      </c>
      <c r="Q57" s="163">
        <v>0</v>
      </c>
      <c r="R57" s="162">
        <v>0</v>
      </c>
      <c r="S57" s="162">
        <v>0</v>
      </c>
      <c r="T57" s="163">
        <v>0</v>
      </c>
      <c r="U57" s="164">
        <v>0</v>
      </c>
    </row>
    <row r="58" ht="15" customHeight="1">
      <c r="A58" s="139"/>
      <c r="B58" s="155">
        <v>6369</v>
      </c>
      <c r="C58" t="s" s="156">
        <v>384</v>
      </c>
      <c r="D58" t="s" s="156">
        <v>387</v>
      </c>
      <c r="E58" s="161">
        <v>28</v>
      </c>
      <c r="F58" s="162">
        <v>5</v>
      </c>
      <c r="G58" s="162">
        <v>0</v>
      </c>
      <c r="H58" s="162">
        <v>0</v>
      </c>
      <c r="I58" s="163">
        <v>0</v>
      </c>
      <c r="J58" s="162">
        <v>0</v>
      </c>
      <c r="K58" s="162">
        <v>0</v>
      </c>
      <c r="L58" s="163">
        <v>0</v>
      </c>
      <c r="M58" s="164">
        <v>0</v>
      </c>
      <c r="N58" s="162">
        <v>3</v>
      </c>
      <c r="O58" s="162">
        <v>0</v>
      </c>
      <c r="P58" s="162">
        <v>0</v>
      </c>
      <c r="Q58" s="163">
        <v>0</v>
      </c>
      <c r="R58" s="162">
        <v>0</v>
      </c>
      <c r="S58" s="162">
        <v>0</v>
      </c>
      <c r="T58" s="163">
        <v>0</v>
      </c>
      <c r="U58" s="164">
        <v>0</v>
      </c>
    </row>
    <row r="59" ht="15" customHeight="1">
      <c r="A59" s="139"/>
      <c r="B59" s="155">
        <v>9933</v>
      </c>
      <c r="C59" t="s" s="156">
        <v>384</v>
      </c>
      <c r="D59" t="s" s="156">
        <v>385</v>
      </c>
      <c r="E59" s="161">
        <v>138</v>
      </c>
      <c r="F59" s="162">
        <v>9</v>
      </c>
      <c r="G59" s="162">
        <v>1</v>
      </c>
      <c r="H59" s="162">
        <v>0</v>
      </c>
      <c r="I59" s="163">
        <v>1</v>
      </c>
      <c r="J59" s="162">
        <v>4</v>
      </c>
      <c r="K59" s="162">
        <v>0</v>
      </c>
      <c r="L59" s="163">
        <v>4</v>
      </c>
      <c r="M59" s="164">
        <v>44.44</v>
      </c>
      <c r="N59" s="162">
        <v>3</v>
      </c>
      <c r="O59" s="162">
        <v>0</v>
      </c>
      <c r="P59" s="162">
        <v>0</v>
      </c>
      <c r="Q59" s="163">
        <v>0</v>
      </c>
      <c r="R59" s="162">
        <v>1</v>
      </c>
      <c r="S59" s="162">
        <v>0</v>
      </c>
      <c r="T59" s="163">
        <v>1</v>
      </c>
      <c r="U59" s="164">
        <v>33.33</v>
      </c>
    </row>
    <row r="60" ht="15" customHeight="1">
      <c r="A60" s="139"/>
      <c r="B60" s="155">
        <v>13349</v>
      </c>
      <c r="C60" t="s" s="156">
        <v>384</v>
      </c>
      <c r="D60" t="s" s="156">
        <v>388</v>
      </c>
      <c r="E60" s="161">
        <v>38</v>
      </c>
      <c r="F60" s="162">
        <v>4</v>
      </c>
      <c r="G60" s="162">
        <v>0</v>
      </c>
      <c r="H60" s="162">
        <v>0</v>
      </c>
      <c r="I60" s="163">
        <v>0</v>
      </c>
      <c r="J60" s="162">
        <v>4</v>
      </c>
      <c r="K60" s="162">
        <v>0</v>
      </c>
      <c r="L60" s="163">
        <v>4</v>
      </c>
      <c r="M60" s="164">
        <v>100</v>
      </c>
      <c r="N60" s="162">
        <v>3</v>
      </c>
      <c r="O60" s="162">
        <v>0</v>
      </c>
      <c r="P60" s="162">
        <v>0</v>
      </c>
      <c r="Q60" s="163">
        <v>0</v>
      </c>
      <c r="R60" s="162">
        <v>0</v>
      </c>
      <c r="S60" s="162">
        <v>0</v>
      </c>
      <c r="T60" s="163">
        <v>0</v>
      </c>
      <c r="U60" s="164">
        <v>0</v>
      </c>
    </row>
    <row r="61" ht="15" customHeight="1">
      <c r="A61" s="139"/>
      <c r="B61" s="155">
        <v>2732</v>
      </c>
      <c r="C61" t="s" s="156">
        <v>389</v>
      </c>
      <c r="D61" t="s" s="156">
        <v>390</v>
      </c>
      <c r="E61" s="161">
        <v>267</v>
      </c>
      <c r="F61" s="162">
        <v>17</v>
      </c>
      <c r="G61" s="162">
        <v>4</v>
      </c>
      <c r="H61" s="162">
        <v>0</v>
      </c>
      <c r="I61" s="163">
        <v>4</v>
      </c>
      <c r="J61" s="162">
        <v>4</v>
      </c>
      <c r="K61" s="162">
        <v>0</v>
      </c>
      <c r="L61" s="163">
        <v>4</v>
      </c>
      <c r="M61" s="164">
        <v>23.53</v>
      </c>
      <c r="N61" s="162">
        <v>6</v>
      </c>
      <c r="O61" s="162">
        <v>1</v>
      </c>
      <c r="P61" s="162">
        <v>0</v>
      </c>
      <c r="Q61" s="163">
        <v>1</v>
      </c>
      <c r="R61" s="162">
        <v>1</v>
      </c>
      <c r="S61" s="162">
        <v>0</v>
      </c>
      <c r="T61" s="163">
        <v>1</v>
      </c>
      <c r="U61" s="164">
        <v>16.67</v>
      </c>
    </row>
    <row r="62" ht="15" customHeight="1">
      <c r="A62" s="139"/>
      <c r="B62" s="155">
        <v>9769</v>
      </c>
      <c r="C62" t="s" s="156">
        <v>389</v>
      </c>
      <c r="D62" t="s" s="156">
        <v>390</v>
      </c>
      <c r="E62" s="161">
        <v>56</v>
      </c>
      <c r="F62" s="162">
        <v>4</v>
      </c>
      <c r="G62" s="162">
        <v>0</v>
      </c>
      <c r="H62" s="162">
        <v>0</v>
      </c>
      <c r="I62" s="163">
        <v>0</v>
      </c>
      <c r="J62" s="162">
        <v>1</v>
      </c>
      <c r="K62" s="162">
        <v>0</v>
      </c>
      <c r="L62" s="163">
        <v>1</v>
      </c>
      <c r="M62" s="164">
        <v>25</v>
      </c>
      <c r="N62" s="162">
        <v>3</v>
      </c>
      <c r="O62" s="162">
        <v>0</v>
      </c>
      <c r="P62" s="162">
        <v>0</v>
      </c>
      <c r="Q62" s="163">
        <v>0</v>
      </c>
      <c r="R62" s="162">
        <v>2</v>
      </c>
      <c r="S62" s="162">
        <v>0</v>
      </c>
      <c r="T62" s="163">
        <v>2</v>
      </c>
      <c r="U62" s="164">
        <v>66.67</v>
      </c>
    </row>
    <row r="63" ht="15" customHeight="1">
      <c r="A63" s="139"/>
      <c r="B63" s="155">
        <v>9973</v>
      </c>
      <c r="C63" t="s" s="156">
        <v>389</v>
      </c>
      <c r="D63" t="s" s="156">
        <v>390</v>
      </c>
      <c r="E63" s="161">
        <v>245</v>
      </c>
      <c r="F63" s="162">
        <v>16</v>
      </c>
      <c r="G63" s="162">
        <v>1</v>
      </c>
      <c r="H63" s="162">
        <v>0</v>
      </c>
      <c r="I63" s="163">
        <v>1</v>
      </c>
      <c r="J63" s="162">
        <v>2</v>
      </c>
      <c r="K63" s="162">
        <v>1</v>
      </c>
      <c r="L63" s="163">
        <v>1</v>
      </c>
      <c r="M63" s="164">
        <v>6.25</v>
      </c>
      <c r="N63" s="162">
        <v>6</v>
      </c>
      <c r="O63" s="162">
        <v>0</v>
      </c>
      <c r="P63" s="162">
        <v>0</v>
      </c>
      <c r="Q63" s="163">
        <v>0</v>
      </c>
      <c r="R63" s="162">
        <v>1</v>
      </c>
      <c r="S63" s="162">
        <v>0</v>
      </c>
      <c r="T63" s="163">
        <v>1</v>
      </c>
      <c r="U63" s="164">
        <v>16.67</v>
      </c>
    </row>
    <row r="64" ht="15" customHeight="1">
      <c r="A64" s="139"/>
      <c r="B64" s="155">
        <v>10645</v>
      </c>
      <c r="C64" t="s" s="156">
        <v>389</v>
      </c>
      <c r="D64" t="s" s="156">
        <v>391</v>
      </c>
      <c r="E64" s="161">
        <v>57</v>
      </c>
      <c r="F64" s="162">
        <v>4</v>
      </c>
      <c r="G64" s="162">
        <v>0</v>
      </c>
      <c r="H64" s="162">
        <v>0</v>
      </c>
      <c r="I64" s="163">
        <v>0</v>
      </c>
      <c r="J64" s="162">
        <v>0</v>
      </c>
      <c r="K64" s="162">
        <v>0</v>
      </c>
      <c r="L64" s="163">
        <v>0</v>
      </c>
      <c r="M64" s="164">
        <v>0</v>
      </c>
      <c r="N64" s="162">
        <v>3</v>
      </c>
      <c r="O64" s="162">
        <v>0</v>
      </c>
      <c r="P64" s="162">
        <v>0</v>
      </c>
      <c r="Q64" s="163">
        <v>0</v>
      </c>
      <c r="R64" s="162">
        <v>0</v>
      </c>
      <c r="S64" s="162">
        <v>0</v>
      </c>
      <c r="T64" s="163">
        <v>0</v>
      </c>
      <c r="U64" s="164">
        <v>0</v>
      </c>
    </row>
    <row r="65" ht="15" customHeight="1">
      <c r="A65" s="139"/>
      <c r="B65" s="155">
        <v>11814</v>
      </c>
      <c r="C65" t="s" s="156">
        <v>389</v>
      </c>
      <c r="D65" t="s" s="156">
        <v>392</v>
      </c>
      <c r="E65" s="161">
        <v>50</v>
      </c>
      <c r="F65" s="162">
        <v>4</v>
      </c>
      <c r="G65" s="162">
        <v>0</v>
      </c>
      <c r="H65" s="162">
        <v>0</v>
      </c>
      <c r="I65" s="163">
        <v>0</v>
      </c>
      <c r="J65" s="162">
        <v>0</v>
      </c>
      <c r="K65" s="162">
        <v>0</v>
      </c>
      <c r="L65" s="163">
        <v>0</v>
      </c>
      <c r="M65" s="164">
        <v>0</v>
      </c>
      <c r="N65" s="162">
        <v>3</v>
      </c>
      <c r="O65" s="162">
        <v>0</v>
      </c>
      <c r="P65" s="162">
        <v>0</v>
      </c>
      <c r="Q65" s="163">
        <v>0</v>
      </c>
      <c r="R65" s="162">
        <v>0</v>
      </c>
      <c r="S65" s="162">
        <v>0</v>
      </c>
      <c r="T65" s="163">
        <v>0</v>
      </c>
      <c r="U65" s="164">
        <v>0</v>
      </c>
    </row>
    <row r="66" ht="15" customHeight="1">
      <c r="A66" s="139"/>
      <c r="B66" s="155">
        <v>12989</v>
      </c>
      <c r="C66" t="s" s="156">
        <v>389</v>
      </c>
      <c r="D66" t="s" s="156">
        <v>391</v>
      </c>
      <c r="E66" s="161">
        <v>164</v>
      </c>
      <c r="F66" s="162">
        <v>11</v>
      </c>
      <c r="G66" s="162">
        <v>0</v>
      </c>
      <c r="H66" s="162">
        <v>0</v>
      </c>
      <c r="I66" s="163">
        <v>0</v>
      </c>
      <c r="J66" s="162">
        <v>2</v>
      </c>
      <c r="K66" s="162">
        <v>0</v>
      </c>
      <c r="L66" s="163">
        <v>2</v>
      </c>
      <c r="M66" s="164">
        <v>18.18</v>
      </c>
      <c r="N66" s="162">
        <v>4</v>
      </c>
      <c r="O66" s="162">
        <v>0</v>
      </c>
      <c r="P66" s="162">
        <v>0</v>
      </c>
      <c r="Q66" s="163">
        <v>0</v>
      </c>
      <c r="R66" s="162">
        <v>0</v>
      </c>
      <c r="S66" s="162">
        <v>0</v>
      </c>
      <c r="T66" s="163">
        <v>0</v>
      </c>
      <c r="U66" s="164">
        <v>0</v>
      </c>
    </row>
    <row r="67" ht="15" customHeight="1">
      <c r="A67" s="139"/>
      <c r="B67" s="155">
        <v>1819</v>
      </c>
      <c r="C67" t="s" s="156">
        <v>393</v>
      </c>
      <c r="D67" t="s" s="156">
        <v>394</v>
      </c>
      <c r="E67" s="161">
        <v>108</v>
      </c>
      <c r="F67" s="162">
        <v>7</v>
      </c>
      <c r="G67" s="162">
        <v>2</v>
      </c>
      <c r="H67" s="162">
        <v>0</v>
      </c>
      <c r="I67" s="163">
        <v>2</v>
      </c>
      <c r="J67" s="162">
        <v>4</v>
      </c>
      <c r="K67" s="162">
        <v>0</v>
      </c>
      <c r="L67" s="163">
        <v>4</v>
      </c>
      <c r="M67" s="164">
        <v>57.14</v>
      </c>
      <c r="N67" s="162">
        <v>3</v>
      </c>
      <c r="O67" s="162">
        <v>0</v>
      </c>
      <c r="P67" s="162">
        <v>0</v>
      </c>
      <c r="Q67" s="163">
        <v>0</v>
      </c>
      <c r="R67" s="162">
        <v>0</v>
      </c>
      <c r="S67" s="162">
        <v>0</v>
      </c>
      <c r="T67" s="163">
        <v>0</v>
      </c>
      <c r="U67" s="164">
        <v>0</v>
      </c>
    </row>
    <row r="68" ht="15" customHeight="1">
      <c r="A68" s="139"/>
      <c r="B68" s="155">
        <v>3061</v>
      </c>
      <c r="C68" t="s" s="156">
        <v>393</v>
      </c>
      <c r="D68" t="s" s="156">
        <v>395</v>
      </c>
      <c r="E68" s="161">
        <v>131</v>
      </c>
      <c r="F68" s="162">
        <v>9</v>
      </c>
      <c r="G68" s="162">
        <v>0</v>
      </c>
      <c r="H68" s="162">
        <v>0</v>
      </c>
      <c r="I68" s="163">
        <v>0</v>
      </c>
      <c r="J68" s="162">
        <v>0</v>
      </c>
      <c r="K68" s="162">
        <v>2</v>
      </c>
      <c r="L68" s="163">
        <v>-2</v>
      </c>
      <c r="M68" s="164">
        <v>0</v>
      </c>
      <c r="N68" s="162">
        <v>3</v>
      </c>
      <c r="O68" s="162">
        <v>0</v>
      </c>
      <c r="P68" s="162">
        <v>1</v>
      </c>
      <c r="Q68" s="163">
        <v>-1</v>
      </c>
      <c r="R68" s="162">
        <v>0</v>
      </c>
      <c r="S68" s="162">
        <v>2</v>
      </c>
      <c r="T68" s="163">
        <v>-2</v>
      </c>
      <c r="U68" s="164">
        <v>0</v>
      </c>
    </row>
    <row r="69" ht="15" customHeight="1">
      <c r="A69" s="139"/>
      <c r="B69" s="155">
        <v>10176</v>
      </c>
      <c r="C69" t="s" s="156">
        <v>393</v>
      </c>
      <c r="D69" t="s" s="156">
        <v>396</v>
      </c>
      <c r="E69" s="161">
        <v>80</v>
      </c>
      <c r="F69" s="162">
        <v>5</v>
      </c>
      <c r="G69" s="162">
        <v>0</v>
      </c>
      <c r="H69" s="162">
        <v>0</v>
      </c>
      <c r="I69" s="163">
        <v>0</v>
      </c>
      <c r="J69" s="162">
        <v>3</v>
      </c>
      <c r="K69" s="162">
        <v>0</v>
      </c>
      <c r="L69" s="163">
        <v>3</v>
      </c>
      <c r="M69" s="164">
        <v>60</v>
      </c>
      <c r="N69" s="162">
        <v>3</v>
      </c>
      <c r="O69" s="162">
        <v>0</v>
      </c>
      <c r="P69" s="162">
        <v>0</v>
      </c>
      <c r="Q69" s="163">
        <v>0</v>
      </c>
      <c r="R69" s="162">
        <v>0</v>
      </c>
      <c r="S69" s="162">
        <v>0</v>
      </c>
      <c r="T69" s="163">
        <v>0</v>
      </c>
      <c r="U69" s="164">
        <v>0</v>
      </c>
    </row>
    <row r="70" ht="15" customHeight="1">
      <c r="A70" s="139"/>
      <c r="B70" s="155">
        <v>12245</v>
      </c>
      <c r="C70" t="s" s="156">
        <v>393</v>
      </c>
      <c r="D70" t="s" s="156">
        <v>397</v>
      </c>
      <c r="E70" s="161">
        <v>70</v>
      </c>
      <c r="F70" s="162">
        <v>4</v>
      </c>
      <c r="G70" s="162">
        <v>0</v>
      </c>
      <c r="H70" s="162">
        <v>0</v>
      </c>
      <c r="I70" s="163">
        <v>0</v>
      </c>
      <c r="J70" s="162">
        <v>2</v>
      </c>
      <c r="K70" s="162">
        <v>1</v>
      </c>
      <c r="L70" s="163">
        <v>1</v>
      </c>
      <c r="M70" s="164">
        <v>25</v>
      </c>
      <c r="N70" s="162">
        <v>3</v>
      </c>
      <c r="O70" s="162">
        <v>0</v>
      </c>
      <c r="P70" s="162">
        <v>0</v>
      </c>
      <c r="Q70" s="163">
        <v>0</v>
      </c>
      <c r="R70" s="162">
        <v>0</v>
      </c>
      <c r="S70" s="162">
        <v>0</v>
      </c>
      <c r="T70" s="163">
        <v>0</v>
      </c>
      <c r="U70" s="164">
        <v>0</v>
      </c>
    </row>
    <row r="71" ht="15" customHeight="1">
      <c r="A71" s="139"/>
      <c r="B71" s="155">
        <v>12529</v>
      </c>
      <c r="C71" t="s" s="156">
        <v>393</v>
      </c>
      <c r="D71" t="s" s="156">
        <v>398</v>
      </c>
      <c r="E71" s="161">
        <v>178</v>
      </c>
      <c r="F71" s="162">
        <v>12</v>
      </c>
      <c r="G71" s="162">
        <v>0</v>
      </c>
      <c r="H71" s="162">
        <v>0</v>
      </c>
      <c r="I71" s="163">
        <v>0</v>
      </c>
      <c r="J71" s="162">
        <v>0</v>
      </c>
      <c r="K71" s="162">
        <v>0</v>
      </c>
      <c r="L71" s="163">
        <v>0</v>
      </c>
      <c r="M71" s="164">
        <v>0</v>
      </c>
      <c r="N71" s="162">
        <v>4</v>
      </c>
      <c r="O71" s="162">
        <v>0</v>
      </c>
      <c r="P71" s="162">
        <v>0</v>
      </c>
      <c r="Q71" s="163">
        <v>0</v>
      </c>
      <c r="R71" s="162">
        <v>0</v>
      </c>
      <c r="S71" s="162">
        <v>0</v>
      </c>
      <c r="T71" s="163">
        <v>0</v>
      </c>
      <c r="U71" s="164">
        <v>0</v>
      </c>
    </row>
    <row r="72" ht="15" customHeight="1">
      <c r="A72" s="139"/>
      <c r="B72" s="155">
        <v>9240</v>
      </c>
      <c r="C72" t="s" s="156">
        <v>399</v>
      </c>
      <c r="D72" t="s" s="156">
        <v>400</v>
      </c>
      <c r="E72" s="161">
        <v>265</v>
      </c>
      <c r="F72" s="162">
        <v>18</v>
      </c>
      <c r="G72" s="162">
        <v>0</v>
      </c>
      <c r="H72" s="162">
        <v>0</v>
      </c>
      <c r="I72" s="163">
        <v>0</v>
      </c>
      <c r="J72" s="162">
        <v>2</v>
      </c>
      <c r="K72" s="162">
        <v>0</v>
      </c>
      <c r="L72" s="163">
        <v>2</v>
      </c>
      <c r="M72" s="164">
        <v>11.11</v>
      </c>
      <c r="N72" s="162">
        <v>6</v>
      </c>
      <c r="O72" s="162">
        <v>0</v>
      </c>
      <c r="P72" s="162">
        <v>1</v>
      </c>
      <c r="Q72" s="163">
        <v>-1</v>
      </c>
      <c r="R72" s="162">
        <v>0</v>
      </c>
      <c r="S72" s="162">
        <v>1</v>
      </c>
      <c r="T72" s="163">
        <v>-1</v>
      </c>
      <c r="U72" s="164">
        <v>0</v>
      </c>
    </row>
    <row r="73" ht="15" customHeight="1">
      <c r="A73" s="139"/>
      <c r="B73" s="155">
        <v>12072</v>
      </c>
      <c r="C73" t="s" s="156">
        <v>399</v>
      </c>
      <c r="D73" t="s" s="156">
        <v>400</v>
      </c>
      <c r="E73" s="161">
        <v>191</v>
      </c>
      <c r="F73" s="162">
        <v>12</v>
      </c>
      <c r="G73" s="162">
        <v>4</v>
      </c>
      <c r="H73" s="162">
        <v>0</v>
      </c>
      <c r="I73" s="163">
        <v>4</v>
      </c>
      <c r="J73" s="162">
        <v>10</v>
      </c>
      <c r="K73" s="162">
        <v>3</v>
      </c>
      <c r="L73" s="163">
        <v>7</v>
      </c>
      <c r="M73" s="164">
        <v>58.33</v>
      </c>
      <c r="N73" s="162">
        <v>4</v>
      </c>
      <c r="O73" s="162">
        <v>0</v>
      </c>
      <c r="P73" s="162">
        <v>0</v>
      </c>
      <c r="Q73" s="163">
        <v>0</v>
      </c>
      <c r="R73" s="162">
        <v>0</v>
      </c>
      <c r="S73" s="162">
        <v>0</v>
      </c>
      <c r="T73" s="163">
        <v>0</v>
      </c>
      <c r="U73" s="164">
        <v>0</v>
      </c>
    </row>
    <row r="74" ht="15" customHeight="1">
      <c r="A74" s="139"/>
      <c r="B74" s="155">
        <v>12906</v>
      </c>
      <c r="C74" t="s" s="156">
        <v>399</v>
      </c>
      <c r="D74" t="s" s="156">
        <v>395</v>
      </c>
      <c r="E74" s="161">
        <v>191</v>
      </c>
      <c r="F74" s="162">
        <v>13</v>
      </c>
      <c r="G74" s="162">
        <v>1</v>
      </c>
      <c r="H74" s="162">
        <v>0</v>
      </c>
      <c r="I74" s="163">
        <v>1</v>
      </c>
      <c r="J74" s="162">
        <v>3</v>
      </c>
      <c r="K74" s="162">
        <v>1</v>
      </c>
      <c r="L74" s="163">
        <v>2</v>
      </c>
      <c r="M74" s="164">
        <v>15.38</v>
      </c>
      <c r="N74" s="162">
        <v>5</v>
      </c>
      <c r="O74" s="162">
        <v>0</v>
      </c>
      <c r="P74" s="162">
        <v>1</v>
      </c>
      <c r="Q74" s="163">
        <v>-1</v>
      </c>
      <c r="R74" s="162">
        <v>0</v>
      </c>
      <c r="S74" s="162">
        <v>2</v>
      </c>
      <c r="T74" s="163">
        <v>-2</v>
      </c>
      <c r="U74" s="164">
        <v>0</v>
      </c>
    </row>
    <row r="75" ht="15" customHeight="1">
      <c r="A75" s="139"/>
      <c r="B75" s="155">
        <v>14614</v>
      </c>
      <c r="C75" t="s" s="156">
        <v>399</v>
      </c>
      <c r="D75" t="s" s="156">
        <v>395</v>
      </c>
      <c r="E75" s="161">
        <v>100</v>
      </c>
      <c r="F75" s="162">
        <v>7</v>
      </c>
      <c r="G75" s="162">
        <v>0</v>
      </c>
      <c r="H75" s="162">
        <v>0</v>
      </c>
      <c r="I75" s="163">
        <v>0</v>
      </c>
      <c r="J75" s="162">
        <v>3</v>
      </c>
      <c r="K75" s="162">
        <v>0</v>
      </c>
      <c r="L75" s="163">
        <v>3</v>
      </c>
      <c r="M75" s="164">
        <v>42.86</v>
      </c>
      <c r="N75" s="162">
        <v>3</v>
      </c>
      <c r="O75" s="162">
        <v>0</v>
      </c>
      <c r="P75" s="162">
        <v>0</v>
      </c>
      <c r="Q75" s="163">
        <v>0</v>
      </c>
      <c r="R75" s="162">
        <v>0</v>
      </c>
      <c r="S75" s="162">
        <v>0</v>
      </c>
      <c r="T75" s="163">
        <v>0</v>
      </c>
      <c r="U75" s="164">
        <v>0</v>
      </c>
    </row>
    <row r="76" ht="15" customHeight="1">
      <c r="A76" s="139"/>
      <c r="B76" s="155">
        <v>15133</v>
      </c>
      <c r="C76" t="s" s="156">
        <v>399</v>
      </c>
      <c r="D76" t="s" s="156">
        <v>401</v>
      </c>
      <c r="E76" s="161">
        <v>121</v>
      </c>
      <c r="F76" s="162">
        <v>8</v>
      </c>
      <c r="G76" s="162">
        <v>2</v>
      </c>
      <c r="H76" s="162">
        <v>0</v>
      </c>
      <c r="I76" s="163">
        <v>2</v>
      </c>
      <c r="J76" s="162">
        <v>4</v>
      </c>
      <c r="K76" s="162">
        <v>2</v>
      </c>
      <c r="L76" s="163">
        <v>2</v>
      </c>
      <c r="M76" s="164">
        <v>25</v>
      </c>
      <c r="N76" s="162">
        <v>3</v>
      </c>
      <c r="O76" s="162">
        <v>0</v>
      </c>
      <c r="P76" s="162">
        <v>0</v>
      </c>
      <c r="Q76" s="163">
        <v>0</v>
      </c>
      <c r="R76" s="162">
        <v>0</v>
      </c>
      <c r="S76" s="162">
        <v>0</v>
      </c>
      <c r="T76" s="163">
        <v>0</v>
      </c>
      <c r="U76" s="164">
        <v>0</v>
      </c>
    </row>
    <row r="77" ht="15" customHeight="1">
      <c r="A77" s="139"/>
      <c r="B77" s="155">
        <v>17205</v>
      </c>
      <c r="C77" t="s" s="156">
        <v>399</v>
      </c>
      <c r="D77" t="s" s="156">
        <v>402</v>
      </c>
      <c r="E77" s="161">
        <v>33</v>
      </c>
      <c r="F77" s="162">
        <v>4</v>
      </c>
      <c r="G77" s="162">
        <v>6</v>
      </c>
      <c r="H77" s="162">
        <v>0</v>
      </c>
      <c r="I77" s="163">
        <v>6</v>
      </c>
      <c r="J77" s="162">
        <v>10</v>
      </c>
      <c r="K77" s="162">
        <v>0</v>
      </c>
      <c r="L77" s="163">
        <v>10</v>
      </c>
      <c r="M77" s="164">
        <v>250</v>
      </c>
      <c r="N77" s="162">
        <v>3</v>
      </c>
      <c r="O77" s="162">
        <v>0</v>
      </c>
      <c r="P77" s="162">
        <v>0</v>
      </c>
      <c r="Q77" s="163">
        <v>0</v>
      </c>
      <c r="R77" s="162">
        <v>0</v>
      </c>
      <c r="S77" s="162">
        <v>0</v>
      </c>
      <c r="T77" s="163">
        <v>0</v>
      </c>
      <c r="U77" s="164">
        <v>0</v>
      </c>
    </row>
    <row r="78" ht="15" customHeight="1">
      <c r="A78" s="139"/>
      <c r="B78" s="155">
        <v>3054</v>
      </c>
      <c r="C78" t="s" s="156">
        <v>403</v>
      </c>
      <c r="D78" t="s" s="156">
        <v>404</v>
      </c>
      <c r="E78" s="161">
        <v>189</v>
      </c>
      <c r="F78" s="162">
        <v>12</v>
      </c>
      <c r="G78" s="162">
        <v>0</v>
      </c>
      <c r="H78" s="162">
        <v>0</v>
      </c>
      <c r="I78" s="163">
        <v>0</v>
      </c>
      <c r="J78" s="162">
        <v>2</v>
      </c>
      <c r="K78" s="162">
        <v>0</v>
      </c>
      <c r="L78" s="163">
        <v>2</v>
      </c>
      <c r="M78" s="164">
        <v>16.67</v>
      </c>
      <c r="N78" s="162">
        <v>4</v>
      </c>
      <c r="O78" s="162">
        <v>0</v>
      </c>
      <c r="P78" s="162">
        <v>0</v>
      </c>
      <c r="Q78" s="163">
        <v>0</v>
      </c>
      <c r="R78" s="162">
        <v>1</v>
      </c>
      <c r="S78" s="162">
        <v>0</v>
      </c>
      <c r="T78" s="163">
        <v>1</v>
      </c>
      <c r="U78" s="164">
        <v>25</v>
      </c>
    </row>
    <row r="79" ht="15" customHeight="1">
      <c r="A79" s="139"/>
      <c r="B79" s="155">
        <v>3150</v>
      </c>
      <c r="C79" t="s" s="156">
        <v>403</v>
      </c>
      <c r="D79" t="s" s="156">
        <v>405</v>
      </c>
      <c r="E79" s="161">
        <v>162</v>
      </c>
      <c r="F79" s="162">
        <v>10</v>
      </c>
      <c r="G79" s="162">
        <v>0</v>
      </c>
      <c r="H79" s="162">
        <v>0</v>
      </c>
      <c r="I79" s="163">
        <v>0</v>
      </c>
      <c r="J79" s="162">
        <v>0</v>
      </c>
      <c r="K79" s="162">
        <v>0</v>
      </c>
      <c r="L79" s="163">
        <v>0</v>
      </c>
      <c r="M79" s="164">
        <v>0</v>
      </c>
      <c r="N79" s="162">
        <v>4</v>
      </c>
      <c r="O79" s="162">
        <v>0</v>
      </c>
      <c r="P79" s="162">
        <v>0</v>
      </c>
      <c r="Q79" s="163">
        <v>0</v>
      </c>
      <c r="R79" s="162">
        <v>0</v>
      </c>
      <c r="S79" s="162">
        <v>0</v>
      </c>
      <c r="T79" s="163">
        <v>0</v>
      </c>
      <c r="U79" s="164">
        <v>0</v>
      </c>
    </row>
    <row r="80" ht="15" customHeight="1">
      <c r="A80" s="139"/>
      <c r="B80" s="155">
        <v>8840</v>
      </c>
      <c r="C80" t="s" s="156">
        <v>403</v>
      </c>
      <c r="D80" t="s" s="156">
        <v>406</v>
      </c>
      <c r="E80" s="161">
        <v>97</v>
      </c>
      <c r="F80" s="162">
        <v>6</v>
      </c>
      <c r="G80" s="162">
        <v>0</v>
      </c>
      <c r="H80" s="162">
        <v>0</v>
      </c>
      <c r="I80" s="163">
        <v>0</v>
      </c>
      <c r="J80" s="162">
        <v>0</v>
      </c>
      <c r="K80" s="162">
        <v>0</v>
      </c>
      <c r="L80" s="163">
        <v>0</v>
      </c>
      <c r="M80" s="164">
        <v>0</v>
      </c>
      <c r="N80" s="162">
        <v>3</v>
      </c>
      <c r="O80" s="162">
        <v>0</v>
      </c>
      <c r="P80" s="162">
        <v>0</v>
      </c>
      <c r="Q80" s="163">
        <v>0</v>
      </c>
      <c r="R80" s="162">
        <v>0</v>
      </c>
      <c r="S80" s="162">
        <v>0</v>
      </c>
      <c r="T80" s="163">
        <v>0</v>
      </c>
      <c r="U80" s="164">
        <v>0</v>
      </c>
    </row>
    <row r="81" ht="15" customHeight="1">
      <c r="A81" s="139"/>
      <c r="B81" s="155">
        <v>8898</v>
      </c>
      <c r="C81" t="s" s="156">
        <v>403</v>
      </c>
      <c r="D81" t="s" s="156">
        <v>407</v>
      </c>
      <c r="E81" s="161">
        <v>213</v>
      </c>
      <c r="F81" s="162">
        <v>15</v>
      </c>
      <c r="G81" s="162">
        <v>0</v>
      </c>
      <c r="H81" s="162">
        <v>0</v>
      </c>
      <c r="I81" s="163">
        <v>0</v>
      </c>
      <c r="J81" s="162">
        <v>1</v>
      </c>
      <c r="K81" s="162">
        <v>0</v>
      </c>
      <c r="L81" s="163">
        <v>1</v>
      </c>
      <c r="M81" s="164">
        <v>6.67</v>
      </c>
      <c r="N81" s="162">
        <v>5</v>
      </c>
      <c r="O81" s="162">
        <v>0</v>
      </c>
      <c r="P81" s="162">
        <v>0</v>
      </c>
      <c r="Q81" s="163">
        <v>0</v>
      </c>
      <c r="R81" s="162">
        <v>3</v>
      </c>
      <c r="S81" s="162">
        <v>0</v>
      </c>
      <c r="T81" s="163">
        <v>3</v>
      </c>
      <c r="U81" s="164">
        <v>60</v>
      </c>
    </row>
    <row r="82" ht="15" customHeight="1">
      <c r="A82" s="139"/>
      <c r="B82" s="155">
        <v>9000</v>
      </c>
      <c r="C82" t="s" s="156">
        <v>403</v>
      </c>
      <c r="D82" t="s" s="156">
        <v>408</v>
      </c>
      <c r="E82" s="161">
        <v>152</v>
      </c>
      <c r="F82" s="162">
        <v>10</v>
      </c>
      <c r="G82" s="162">
        <v>2</v>
      </c>
      <c r="H82" s="162">
        <v>0</v>
      </c>
      <c r="I82" s="163">
        <v>2</v>
      </c>
      <c r="J82" s="162">
        <v>2</v>
      </c>
      <c r="K82" s="162">
        <v>0</v>
      </c>
      <c r="L82" s="163">
        <v>2</v>
      </c>
      <c r="M82" s="164">
        <v>20</v>
      </c>
      <c r="N82" s="162">
        <v>4</v>
      </c>
      <c r="O82" s="162">
        <v>0</v>
      </c>
      <c r="P82" s="162">
        <v>0</v>
      </c>
      <c r="Q82" s="163">
        <v>0</v>
      </c>
      <c r="R82" s="162">
        <v>0</v>
      </c>
      <c r="S82" s="162">
        <v>0</v>
      </c>
      <c r="T82" s="163">
        <v>0</v>
      </c>
      <c r="U82" s="164">
        <v>0</v>
      </c>
    </row>
    <row r="83" ht="15" customHeight="1">
      <c r="A83" s="139"/>
      <c r="B83" s="155">
        <v>1317</v>
      </c>
      <c r="C83" t="s" s="156">
        <v>409</v>
      </c>
      <c r="D83" t="s" s="156">
        <v>410</v>
      </c>
      <c r="E83" s="161">
        <v>150</v>
      </c>
      <c r="F83" s="162">
        <v>9</v>
      </c>
      <c r="G83" s="162">
        <v>1</v>
      </c>
      <c r="H83" s="162">
        <v>0</v>
      </c>
      <c r="I83" s="163">
        <v>1</v>
      </c>
      <c r="J83" s="162">
        <v>1</v>
      </c>
      <c r="K83" s="162">
        <v>0</v>
      </c>
      <c r="L83" s="163">
        <v>1</v>
      </c>
      <c r="M83" s="164">
        <v>11.11</v>
      </c>
      <c r="N83" s="162">
        <v>3</v>
      </c>
      <c r="O83" s="162">
        <v>0</v>
      </c>
      <c r="P83" s="162">
        <v>0</v>
      </c>
      <c r="Q83" s="163">
        <v>0</v>
      </c>
      <c r="R83" s="162">
        <v>0</v>
      </c>
      <c r="S83" s="162">
        <v>0</v>
      </c>
      <c r="T83" s="163">
        <v>0</v>
      </c>
      <c r="U83" s="164">
        <v>0</v>
      </c>
    </row>
    <row r="84" ht="15" customHeight="1">
      <c r="A84" s="139"/>
      <c r="B84" s="155">
        <v>7722</v>
      </c>
      <c r="C84" t="s" s="156">
        <v>409</v>
      </c>
      <c r="D84" t="s" s="156">
        <v>411</v>
      </c>
      <c r="E84" s="161">
        <v>107</v>
      </c>
      <c r="F84" s="162">
        <v>7</v>
      </c>
      <c r="G84" s="162">
        <v>0</v>
      </c>
      <c r="H84" s="162">
        <v>0</v>
      </c>
      <c r="I84" s="163">
        <v>0</v>
      </c>
      <c r="J84" s="162">
        <v>0</v>
      </c>
      <c r="K84" s="162">
        <v>0</v>
      </c>
      <c r="L84" s="163">
        <v>0</v>
      </c>
      <c r="M84" s="164">
        <v>0</v>
      </c>
      <c r="N84" s="162">
        <v>3</v>
      </c>
      <c r="O84" s="162">
        <v>0</v>
      </c>
      <c r="P84" s="162">
        <v>0</v>
      </c>
      <c r="Q84" s="163">
        <v>0</v>
      </c>
      <c r="R84" s="162">
        <v>0</v>
      </c>
      <c r="S84" s="162">
        <v>0</v>
      </c>
      <c r="T84" s="163">
        <v>0</v>
      </c>
      <c r="U84" s="164">
        <v>0</v>
      </c>
    </row>
    <row r="85" ht="15" customHeight="1">
      <c r="A85" s="139"/>
      <c r="B85" s="155">
        <v>9338</v>
      </c>
      <c r="C85" t="s" s="156">
        <v>409</v>
      </c>
      <c r="D85" t="s" s="156">
        <v>410</v>
      </c>
      <c r="E85" s="161">
        <v>94</v>
      </c>
      <c r="F85" s="162">
        <v>6</v>
      </c>
      <c r="G85" s="162">
        <v>0</v>
      </c>
      <c r="H85" s="162">
        <v>0</v>
      </c>
      <c r="I85" s="163">
        <v>0</v>
      </c>
      <c r="J85" s="162">
        <v>2</v>
      </c>
      <c r="K85" s="162">
        <v>0</v>
      </c>
      <c r="L85" s="163">
        <v>2</v>
      </c>
      <c r="M85" s="164">
        <v>33.33</v>
      </c>
      <c r="N85" s="162">
        <v>3</v>
      </c>
      <c r="O85" s="162">
        <v>0</v>
      </c>
      <c r="P85" s="162">
        <v>0</v>
      </c>
      <c r="Q85" s="163">
        <v>0</v>
      </c>
      <c r="R85" s="162">
        <v>0</v>
      </c>
      <c r="S85" s="162">
        <v>0</v>
      </c>
      <c r="T85" s="163">
        <v>0</v>
      </c>
      <c r="U85" s="164">
        <v>0</v>
      </c>
    </row>
    <row r="86" ht="15" customHeight="1">
      <c r="A86" s="139"/>
      <c r="B86" s="155">
        <v>10612</v>
      </c>
      <c r="C86" t="s" s="156">
        <v>409</v>
      </c>
      <c r="D86" t="s" s="156">
        <v>410</v>
      </c>
      <c r="E86" s="161">
        <v>92</v>
      </c>
      <c r="F86" s="162">
        <v>6</v>
      </c>
      <c r="G86" s="162">
        <v>0</v>
      </c>
      <c r="H86" s="162">
        <v>0</v>
      </c>
      <c r="I86" s="163">
        <v>0</v>
      </c>
      <c r="J86" s="162">
        <v>0</v>
      </c>
      <c r="K86" s="162">
        <v>0</v>
      </c>
      <c r="L86" s="163">
        <v>0</v>
      </c>
      <c r="M86" s="164">
        <v>0</v>
      </c>
      <c r="N86" s="162">
        <v>3</v>
      </c>
      <c r="O86" s="162">
        <v>0</v>
      </c>
      <c r="P86" s="162">
        <v>0</v>
      </c>
      <c r="Q86" s="163">
        <v>0</v>
      </c>
      <c r="R86" s="162">
        <v>0</v>
      </c>
      <c r="S86" s="162">
        <v>0</v>
      </c>
      <c r="T86" s="163">
        <v>0</v>
      </c>
      <c r="U86" s="164">
        <v>0</v>
      </c>
    </row>
    <row r="87" ht="15" customHeight="1">
      <c r="A87" s="139"/>
      <c r="B87" s="155">
        <v>16362</v>
      </c>
      <c r="C87" t="s" s="156">
        <v>409</v>
      </c>
      <c r="D87" t="s" s="156">
        <v>410</v>
      </c>
      <c r="E87" s="161">
        <v>40</v>
      </c>
      <c r="F87" s="162">
        <v>4</v>
      </c>
      <c r="G87" s="162">
        <v>0</v>
      </c>
      <c r="H87" s="162">
        <v>0</v>
      </c>
      <c r="I87" s="163">
        <v>0</v>
      </c>
      <c r="J87" s="162">
        <v>3</v>
      </c>
      <c r="K87" s="162">
        <v>0</v>
      </c>
      <c r="L87" s="163">
        <v>3</v>
      </c>
      <c r="M87" s="164">
        <v>75</v>
      </c>
      <c r="N87" s="162">
        <v>3</v>
      </c>
      <c r="O87" s="162">
        <v>0</v>
      </c>
      <c r="P87" s="162">
        <v>0</v>
      </c>
      <c r="Q87" s="163">
        <v>0</v>
      </c>
      <c r="R87" s="162">
        <v>0</v>
      </c>
      <c r="S87" s="162">
        <v>0</v>
      </c>
      <c r="T87" s="163">
        <v>0</v>
      </c>
      <c r="U87" s="164">
        <v>0</v>
      </c>
    </row>
    <row r="88" ht="15" customHeight="1">
      <c r="A88" s="139"/>
      <c r="B88" s="155">
        <v>5013</v>
      </c>
      <c r="C88" t="s" s="156">
        <v>412</v>
      </c>
      <c r="D88" t="s" s="156">
        <v>413</v>
      </c>
      <c r="E88" s="161">
        <v>273</v>
      </c>
      <c r="F88" s="162">
        <v>18</v>
      </c>
      <c r="G88" s="162">
        <v>0</v>
      </c>
      <c r="H88" s="162">
        <v>0</v>
      </c>
      <c r="I88" s="163">
        <v>0</v>
      </c>
      <c r="J88" s="162">
        <v>1</v>
      </c>
      <c r="K88" s="162">
        <v>0</v>
      </c>
      <c r="L88" s="163">
        <v>1</v>
      </c>
      <c r="M88" s="164">
        <v>5.56</v>
      </c>
      <c r="N88" s="162">
        <v>6</v>
      </c>
      <c r="O88" s="162">
        <v>0</v>
      </c>
      <c r="P88" s="162">
        <v>0</v>
      </c>
      <c r="Q88" s="163">
        <v>0</v>
      </c>
      <c r="R88" s="162">
        <v>1</v>
      </c>
      <c r="S88" s="162">
        <v>0</v>
      </c>
      <c r="T88" s="163">
        <v>1</v>
      </c>
      <c r="U88" s="164">
        <v>16.67</v>
      </c>
    </row>
    <row r="89" ht="15" customHeight="1">
      <c r="A89" s="139"/>
      <c r="B89" s="155">
        <v>8616</v>
      </c>
      <c r="C89" t="s" s="156">
        <v>412</v>
      </c>
      <c r="D89" t="s" s="156">
        <v>414</v>
      </c>
      <c r="E89" s="161">
        <v>79</v>
      </c>
      <c r="F89" s="162">
        <v>5</v>
      </c>
      <c r="G89" s="162">
        <v>6</v>
      </c>
      <c r="H89" s="162">
        <v>0</v>
      </c>
      <c r="I89" s="163">
        <v>6</v>
      </c>
      <c r="J89" s="162">
        <v>7</v>
      </c>
      <c r="K89" s="162">
        <v>0</v>
      </c>
      <c r="L89" s="163">
        <v>7</v>
      </c>
      <c r="M89" s="164">
        <v>140</v>
      </c>
      <c r="N89" s="162">
        <v>3</v>
      </c>
      <c r="O89" s="162">
        <v>0</v>
      </c>
      <c r="P89" s="162">
        <v>0</v>
      </c>
      <c r="Q89" s="163">
        <v>0</v>
      </c>
      <c r="R89" s="162">
        <v>0</v>
      </c>
      <c r="S89" s="162">
        <v>1</v>
      </c>
      <c r="T89" s="163">
        <v>-1</v>
      </c>
      <c r="U89" s="164">
        <v>0</v>
      </c>
    </row>
    <row r="90" ht="15" customHeight="1">
      <c r="A90" s="139"/>
      <c r="B90" s="155">
        <v>8779</v>
      </c>
      <c r="C90" t="s" s="156">
        <v>412</v>
      </c>
      <c r="D90" t="s" s="156">
        <v>415</v>
      </c>
      <c r="E90" s="161">
        <v>192</v>
      </c>
      <c r="F90" s="162">
        <v>13</v>
      </c>
      <c r="G90" s="162">
        <v>0</v>
      </c>
      <c r="H90" s="162">
        <v>0</v>
      </c>
      <c r="I90" s="163">
        <v>0</v>
      </c>
      <c r="J90" s="162">
        <v>1</v>
      </c>
      <c r="K90" s="162">
        <v>0</v>
      </c>
      <c r="L90" s="163">
        <v>1</v>
      </c>
      <c r="M90" s="164">
        <v>7.69</v>
      </c>
      <c r="N90" s="162">
        <v>5</v>
      </c>
      <c r="O90" s="162">
        <v>0</v>
      </c>
      <c r="P90" s="162">
        <v>0</v>
      </c>
      <c r="Q90" s="163">
        <v>0</v>
      </c>
      <c r="R90" s="162">
        <v>0</v>
      </c>
      <c r="S90" s="162">
        <v>0</v>
      </c>
      <c r="T90" s="163">
        <v>0</v>
      </c>
      <c r="U90" s="164">
        <v>0</v>
      </c>
    </row>
    <row r="91" ht="15" customHeight="1">
      <c r="A91" s="139"/>
      <c r="B91" s="155">
        <v>8932</v>
      </c>
      <c r="C91" t="s" s="156">
        <v>412</v>
      </c>
      <c r="D91" t="s" s="156">
        <v>416</v>
      </c>
      <c r="E91" s="161">
        <v>108</v>
      </c>
      <c r="F91" s="162">
        <v>7</v>
      </c>
      <c r="G91" s="162">
        <v>0</v>
      </c>
      <c r="H91" s="162">
        <v>0</v>
      </c>
      <c r="I91" s="163">
        <v>0</v>
      </c>
      <c r="J91" s="162">
        <v>0</v>
      </c>
      <c r="K91" s="162">
        <v>0</v>
      </c>
      <c r="L91" s="163">
        <v>0</v>
      </c>
      <c r="M91" s="164">
        <v>0</v>
      </c>
      <c r="N91" s="162">
        <v>3</v>
      </c>
      <c r="O91" s="162">
        <v>0</v>
      </c>
      <c r="P91" s="162">
        <v>0</v>
      </c>
      <c r="Q91" s="163">
        <v>0</v>
      </c>
      <c r="R91" s="162">
        <v>0</v>
      </c>
      <c r="S91" s="162">
        <v>0</v>
      </c>
      <c r="T91" s="163">
        <v>0</v>
      </c>
      <c r="U91" s="164">
        <v>0</v>
      </c>
    </row>
    <row r="92" ht="15" customHeight="1">
      <c r="A92" s="139"/>
      <c r="B92" s="155">
        <v>1114</v>
      </c>
      <c r="C92" t="s" s="156">
        <v>417</v>
      </c>
      <c r="D92" t="s" s="156">
        <v>418</v>
      </c>
      <c r="E92" s="161">
        <v>298</v>
      </c>
      <c r="F92" s="162">
        <v>19</v>
      </c>
      <c r="G92" s="162">
        <v>0</v>
      </c>
      <c r="H92" s="162">
        <v>0</v>
      </c>
      <c r="I92" s="163">
        <v>0</v>
      </c>
      <c r="J92" s="162">
        <v>0</v>
      </c>
      <c r="K92" s="162">
        <v>0</v>
      </c>
      <c r="L92" s="163">
        <v>0</v>
      </c>
      <c r="M92" s="164">
        <v>0</v>
      </c>
      <c r="N92" s="162">
        <v>7</v>
      </c>
      <c r="O92" s="162">
        <v>0</v>
      </c>
      <c r="P92" s="162">
        <v>0</v>
      </c>
      <c r="Q92" s="163">
        <v>0</v>
      </c>
      <c r="R92" s="162">
        <v>0</v>
      </c>
      <c r="S92" s="162">
        <v>0</v>
      </c>
      <c r="T92" s="163">
        <v>0</v>
      </c>
      <c r="U92" s="164">
        <v>0</v>
      </c>
    </row>
    <row r="93" ht="15" customHeight="1">
      <c r="A93" s="139"/>
      <c r="B93" s="155">
        <v>8743</v>
      </c>
      <c r="C93" t="s" s="156">
        <v>417</v>
      </c>
      <c r="D93" t="s" s="156">
        <v>419</v>
      </c>
      <c r="E93" s="161">
        <v>126</v>
      </c>
      <c r="F93" s="162">
        <v>9</v>
      </c>
      <c r="G93" s="162">
        <v>0</v>
      </c>
      <c r="H93" s="162">
        <v>0</v>
      </c>
      <c r="I93" s="163">
        <v>0</v>
      </c>
      <c r="J93" s="162">
        <v>1</v>
      </c>
      <c r="K93" s="162">
        <v>0</v>
      </c>
      <c r="L93" s="163">
        <v>1</v>
      </c>
      <c r="M93" s="164">
        <v>11.11</v>
      </c>
      <c r="N93" s="162">
        <v>3</v>
      </c>
      <c r="O93" s="162">
        <v>0</v>
      </c>
      <c r="P93" s="162">
        <v>0</v>
      </c>
      <c r="Q93" s="163">
        <v>0</v>
      </c>
      <c r="R93" s="162">
        <v>0</v>
      </c>
      <c r="S93" s="162">
        <v>0</v>
      </c>
      <c r="T93" s="163">
        <v>0</v>
      </c>
      <c r="U93" s="164">
        <v>0</v>
      </c>
    </row>
    <row r="94" ht="15" customHeight="1">
      <c r="A94" s="139"/>
      <c r="B94" s="155">
        <v>8971</v>
      </c>
      <c r="C94" t="s" s="156">
        <v>417</v>
      </c>
      <c r="D94" t="s" s="156">
        <v>418</v>
      </c>
      <c r="E94" s="161">
        <v>0</v>
      </c>
      <c r="F94" s="162">
        <v>24</v>
      </c>
      <c r="G94" s="162">
        <v>0</v>
      </c>
      <c r="H94" s="162">
        <v>0</v>
      </c>
      <c r="I94" s="163">
        <v>0</v>
      </c>
      <c r="J94" s="162">
        <v>0</v>
      </c>
      <c r="K94" s="162">
        <v>0</v>
      </c>
      <c r="L94" s="163">
        <v>0</v>
      </c>
      <c r="M94" s="164">
        <v>0</v>
      </c>
      <c r="N94" s="162">
        <v>3</v>
      </c>
      <c r="O94" s="162">
        <v>0</v>
      </c>
      <c r="P94" s="162">
        <v>0</v>
      </c>
      <c r="Q94" s="163">
        <v>0</v>
      </c>
      <c r="R94" s="162">
        <v>0</v>
      </c>
      <c r="S94" s="162">
        <v>0</v>
      </c>
      <c r="T94" s="163">
        <v>0</v>
      </c>
      <c r="U94" s="164">
        <v>0</v>
      </c>
    </row>
    <row r="95" ht="15" customHeight="1">
      <c r="A95" s="139"/>
      <c r="B95" s="155">
        <v>10800</v>
      </c>
      <c r="C95" t="s" s="156">
        <v>417</v>
      </c>
      <c r="D95" t="s" s="156">
        <v>420</v>
      </c>
      <c r="E95" s="161">
        <v>99</v>
      </c>
      <c r="F95" s="162">
        <v>7</v>
      </c>
      <c r="G95" s="162">
        <v>0</v>
      </c>
      <c r="H95" s="162">
        <v>0</v>
      </c>
      <c r="I95" s="163">
        <v>0</v>
      </c>
      <c r="J95" s="162">
        <v>2</v>
      </c>
      <c r="K95" s="162">
        <v>1</v>
      </c>
      <c r="L95" s="163">
        <v>1</v>
      </c>
      <c r="M95" s="164">
        <v>14.29</v>
      </c>
      <c r="N95" s="162">
        <v>3</v>
      </c>
      <c r="O95" s="162">
        <v>0</v>
      </c>
      <c r="P95" s="162">
        <v>2</v>
      </c>
      <c r="Q95" s="163">
        <v>-2</v>
      </c>
      <c r="R95" s="162">
        <v>0</v>
      </c>
      <c r="S95" s="162">
        <v>2</v>
      </c>
      <c r="T95" s="163">
        <v>-2</v>
      </c>
      <c r="U95" s="164">
        <v>0</v>
      </c>
    </row>
    <row r="96" ht="15" customHeight="1">
      <c r="A96" s="139"/>
      <c r="B96" s="155">
        <v>13397</v>
      </c>
      <c r="C96" t="s" s="156">
        <v>417</v>
      </c>
      <c r="D96" t="s" s="156">
        <v>418</v>
      </c>
      <c r="E96" s="161">
        <v>120</v>
      </c>
      <c r="F96" s="162">
        <v>8</v>
      </c>
      <c r="G96" s="162">
        <v>2</v>
      </c>
      <c r="H96" s="162">
        <v>0</v>
      </c>
      <c r="I96" s="163">
        <v>2</v>
      </c>
      <c r="J96" s="162">
        <v>3</v>
      </c>
      <c r="K96" s="162">
        <v>0</v>
      </c>
      <c r="L96" s="163">
        <v>3</v>
      </c>
      <c r="M96" s="164">
        <v>37.5</v>
      </c>
      <c r="N96" s="162">
        <v>3</v>
      </c>
      <c r="O96" s="162">
        <v>0</v>
      </c>
      <c r="P96" s="162">
        <v>0</v>
      </c>
      <c r="Q96" s="163">
        <v>0</v>
      </c>
      <c r="R96" s="162">
        <v>0</v>
      </c>
      <c r="S96" s="162">
        <v>0</v>
      </c>
      <c r="T96" s="163">
        <v>0</v>
      </c>
      <c r="U96" s="164">
        <v>0</v>
      </c>
    </row>
    <row r="97" ht="15" customHeight="1">
      <c r="A97" s="139"/>
      <c r="B97" s="155">
        <v>13411</v>
      </c>
      <c r="C97" t="s" s="156">
        <v>417</v>
      </c>
      <c r="D97" t="s" s="156">
        <v>418</v>
      </c>
      <c r="E97" s="161">
        <v>35</v>
      </c>
      <c r="F97" s="162">
        <v>4</v>
      </c>
      <c r="G97" s="162">
        <v>0</v>
      </c>
      <c r="H97" s="162">
        <v>0</v>
      </c>
      <c r="I97" s="163">
        <v>0</v>
      </c>
      <c r="J97" s="162">
        <v>0</v>
      </c>
      <c r="K97" s="162">
        <v>0</v>
      </c>
      <c r="L97" s="163">
        <v>0</v>
      </c>
      <c r="M97" s="164">
        <v>0</v>
      </c>
      <c r="N97" s="162">
        <v>3</v>
      </c>
      <c r="O97" s="162">
        <v>0</v>
      </c>
      <c r="P97" s="162">
        <v>0</v>
      </c>
      <c r="Q97" s="163">
        <v>0</v>
      </c>
      <c r="R97" s="162">
        <v>0</v>
      </c>
      <c r="S97" s="162">
        <v>0</v>
      </c>
      <c r="T97" s="163">
        <v>0</v>
      </c>
      <c r="U97" s="164">
        <v>0</v>
      </c>
    </row>
    <row r="98" ht="15" customHeight="1">
      <c r="A98" s="139"/>
      <c r="B98" s="155">
        <v>6170</v>
      </c>
      <c r="C98" t="s" s="156">
        <v>421</v>
      </c>
      <c r="D98" t="s" s="156">
        <v>410</v>
      </c>
      <c r="E98" s="161">
        <v>113</v>
      </c>
      <c r="F98" s="162">
        <v>6</v>
      </c>
      <c r="G98" s="162">
        <v>0</v>
      </c>
      <c r="H98" s="162">
        <v>0</v>
      </c>
      <c r="I98" s="163">
        <v>0</v>
      </c>
      <c r="J98" s="162">
        <v>2</v>
      </c>
      <c r="K98" s="162">
        <v>0</v>
      </c>
      <c r="L98" s="163">
        <v>2</v>
      </c>
      <c r="M98" s="164">
        <v>33.33</v>
      </c>
      <c r="N98" s="162">
        <v>3</v>
      </c>
      <c r="O98" s="162">
        <v>0</v>
      </c>
      <c r="P98" s="162">
        <v>0</v>
      </c>
      <c r="Q98" s="163">
        <v>0</v>
      </c>
      <c r="R98" s="162">
        <v>0</v>
      </c>
      <c r="S98" s="162">
        <v>0</v>
      </c>
      <c r="T98" s="163">
        <v>0</v>
      </c>
      <c r="U98" s="164">
        <v>0</v>
      </c>
    </row>
    <row r="99" ht="15" customHeight="1">
      <c r="A99" s="139"/>
      <c r="B99" s="155">
        <v>7355</v>
      </c>
      <c r="C99" t="s" s="156">
        <v>421</v>
      </c>
      <c r="D99" t="s" s="156">
        <v>410</v>
      </c>
      <c r="E99" s="161">
        <v>170</v>
      </c>
      <c r="F99" s="162">
        <v>11</v>
      </c>
      <c r="G99" s="162">
        <v>0</v>
      </c>
      <c r="H99" s="162">
        <v>0</v>
      </c>
      <c r="I99" s="163">
        <v>0</v>
      </c>
      <c r="J99" s="162">
        <v>4</v>
      </c>
      <c r="K99" s="162">
        <v>0</v>
      </c>
      <c r="L99" s="163">
        <v>4</v>
      </c>
      <c r="M99" s="164">
        <v>36.36</v>
      </c>
      <c r="N99" s="162">
        <v>4</v>
      </c>
      <c r="O99" s="162">
        <v>0</v>
      </c>
      <c r="P99" s="162">
        <v>0</v>
      </c>
      <c r="Q99" s="163">
        <v>0</v>
      </c>
      <c r="R99" s="162">
        <v>2</v>
      </c>
      <c r="S99" s="162">
        <v>0</v>
      </c>
      <c r="T99" s="163">
        <v>2</v>
      </c>
      <c r="U99" s="164">
        <v>50</v>
      </c>
    </row>
    <row r="100" ht="15" customHeight="1">
      <c r="A100" s="139"/>
      <c r="B100" s="155">
        <v>7657</v>
      </c>
      <c r="C100" t="s" s="156">
        <v>421</v>
      </c>
      <c r="D100" t="s" s="156">
        <v>422</v>
      </c>
      <c r="E100" s="161">
        <v>90</v>
      </c>
      <c r="F100" s="162">
        <v>5</v>
      </c>
      <c r="G100" s="162">
        <v>1</v>
      </c>
      <c r="H100" s="162">
        <v>1</v>
      </c>
      <c r="I100" s="163">
        <v>0</v>
      </c>
      <c r="J100" s="162">
        <v>1</v>
      </c>
      <c r="K100" s="162">
        <v>1</v>
      </c>
      <c r="L100" s="163">
        <v>0</v>
      </c>
      <c r="M100" s="164">
        <v>0</v>
      </c>
      <c r="N100" s="162">
        <v>3</v>
      </c>
      <c r="O100" s="162">
        <v>1</v>
      </c>
      <c r="P100" s="162">
        <v>1</v>
      </c>
      <c r="Q100" s="163">
        <v>0</v>
      </c>
      <c r="R100" s="162">
        <v>1</v>
      </c>
      <c r="S100" s="162">
        <v>2</v>
      </c>
      <c r="T100" s="163">
        <v>-1</v>
      </c>
      <c r="U100" s="164">
        <v>0</v>
      </c>
    </row>
    <row r="101" ht="15" customHeight="1">
      <c r="A101" s="139"/>
      <c r="B101" s="155">
        <v>13819</v>
      </c>
      <c r="C101" t="s" s="156">
        <v>421</v>
      </c>
      <c r="D101" t="s" s="156">
        <v>410</v>
      </c>
      <c r="E101" s="161">
        <v>104</v>
      </c>
      <c r="F101" s="162">
        <v>7</v>
      </c>
      <c r="G101" s="162">
        <v>0</v>
      </c>
      <c r="H101" s="162">
        <v>0</v>
      </c>
      <c r="I101" s="163">
        <v>0</v>
      </c>
      <c r="J101" s="162">
        <v>1</v>
      </c>
      <c r="K101" s="162">
        <v>0</v>
      </c>
      <c r="L101" s="163">
        <v>1</v>
      </c>
      <c r="M101" s="164">
        <v>14.29</v>
      </c>
      <c r="N101" s="162">
        <v>3</v>
      </c>
      <c r="O101" s="162">
        <v>0</v>
      </c>
      <c r="P101" s="162">
        <v>0</v>
      </c>
      <c r="Q101" s="163">
        <v>0</v>
      </c>
      <c r="R101" s="162">
        <v>0</v>
      </c>
      <c r="S101" s="162">
        <v>0</v>
      </c>
      <c r="T101" s="163">
        <v>0</v>
      </c>
      <c r="U101" s="164">
        <v>0</v>
      </c>
    </row>
    <row r="102" ht="15" customHeight="1">
      <c r="A102" s="139"/>
      <c r="B102" s="155">
        <v>4761</v>
      </c>
      <c r="C102" t="s" s="156">
        <v>423</v>
      </c>
      <c r="D102" t="s" s="156">
        <v>424</v>
      </c>
      <c r="E102" s="161">
        <v>102</v>
      </c>
      <c r="F102" s="162">
        <v>6</v>
      </c>
      <c r="G102" s="162">
        <v>0</v>
      </c>
      <c r="H102" s="162">
        <v>0</v>
      </c>
      <c r="I102" s="163">
        <v>0</v>
      </c>
      <c r="J102" s="162">
        <v>0</v>
      </c>
      <c r="K102" s="162">
        <v>0</v>
      </c>
      <c r="L102" s="163">
        <v>0</v>
      </c>
      <c r="M102" s="164">
        <v>0</v>
      </c>
      <c r="N102" s="162">
        <v>3</v>
      </c>
      <c r="O102" s="162">
        <v>0</v>
      </c>
      <c r="P102" s="162">
        <v>0</v>
      </c>
      <c r="Q102" s="163">
        <v>0</v>
      </c>
      <c r="R102" s="162">
        <v>0</v>
      </c>
      <c r="S102" s="162">
        <v>0</v>
      </c>
      <c r="T102" s="163">
        <v>0</v>
      </c>
      <c r="U102" s="164">
        <v>0</v>
      </c>
    </row>
    <row r="103" ht="15" customHeight="1">
      <c r="A103" s="139"/>
      <c r="B103" s="155">
        <v>8906</v>
      </c>
      <c r="C103" t="s" s="156">
        <v>423</v>
      </c>
      <c r="D103" t="s" s="156">
        <v>418</v>
      </c>
      <c r="E103" s="161">
        <v>108</v>
      </c>
      <c r="F103" s="162">
        <v>7</v>
      </c>
      <c r="G103" s="162">
        <v>1</v>
      </c>
      <c r="H103" s="162">
        <v>0</v>
      </c>
      <c r="I103" s="163">
        <v>1</v>
      </c>
      <c r="J103" s="162">
        <v>1</v>
      </c>
      <c r="K103" s="162">
        <v>0</v>
      </c>
      <c r="L103" s="163">
        <v>1</v>
      </c>
      <c r="M103" s="164">
        <v>14.29</v>
      </c>
      <c r="N103" s="162">
        <v>3</v>
      </c>
      <c r="O103" s="162">
        <v>0</v>
      </c>
      <c r="P103" s="162">
        <v>0</v>
      </c>
      <c r="Q103" s="163">
        <v>0</v>
      </c>
      <c r="R103" s="162">
        <v>0</v>
      </c>
      <c r="S103" s="162">
        <v>0</v>
      </c>
      <c r="T103" s="163">
        <v>0</v>
      </c>
      <c r="U103" s="164">
        <v>0</v>
      </c>
    </row>
    <row r="104" ht="15" customHeight="1">
      <c r="A104" s="139"/>
      <c r="B104" s="155">
        <v>12060</v>
      </c>
      <c r="C104" t="s" s="156">
        <v>423</v>
      </c>
      <c r="D104" t="s" s="156">
        <v>425</v>
      </c>
      <c r="E104" s="161">
        <v>110</v>
      </c>
      <c r="F104" s="162">
        <v>8</v>
      </c>
      <c r="G104" s="162">
        <v>0</v>
      </c>
      <c r="H104" s="162">
        <v>0</v>
      </c>
      <c r="I104" s="163">
        <v>0</v>
      </c>
      <c r="J104" s="162">
        <v>0</v>
      </c>
      <c r="K104" s="162">
        <v>0</v>
      </c>
      <c r="L104" s="163">
        <v>0</v>
      </c>
      <c r="M104" s="164">
        <v>0</v>
      </c>
      <c r="N104" s="162">
        <v>3</v>
      </c>
      <c r="O104" s="162">
        <v>0</v>
      </c>
      <c r="P104" s="162">
        <v>0</v>
      </c>
      <c r="Q104" s="163">
        <v>0</v>
      </c>
      <c r="R104" s="162">
        <v>0</v>
      </c>
      <c r="S104" s="162">
        <v>0</v>
      </c>
      <c r="T104" s="163">
        <v>0</v>
      </c>
      <c r="U104" s="164">
        <v>0</v>
      </c>
    </row>
    <row r="105" ht="15" customHeight="1">
      <c r="A105" s="139"/>
      <c r="B105" s="155">
        <v>12285</v>
      </c>
      <c r="C105" t="s" s="156">
        <v>423</v>
      </c>
      <c r="D105" t="s" s="156">
        <v>426</v>
      </c>
      <c r="E105" s="161">
        <v>99</v>
      </c>
      <c r="F105" s="162">
        <v>7</v>
      </c>
      <c r="G105" s="162">
        <v>0</v>
      </c>
      <c r="H105" s="162">
        <v>0</v>
      </c>
      <c r="I105" s="163">
        <v>0</v>
      </c>
      <c r="J105" s="162">
        <v>0</v>
      </c>
      <c r="K105" s="162">
        <v>0</v>
      </c>
      <c r="L105" s="163">
        <v>0</v>
      </c>
      <c r="M105" s="164">
        <v>0</v>
      </c>
      <c r="N105" s="162">
        <v>3</v>
      </c>
      <c r="O105" s="162">
        <v>0</v>
      </c>
      <c r="P105" s="162">
        <v>0</v>
      </c>
      <c r="Q105" s="163">
        <v>0</v>
      </c>
      <c r="R105" s="162">
        <v>0</v>
      </c>
      <c r="S105" s="162">
        <v>0</v>
      </c>
      <c r="T105" s="163">
        <v>0</v>
      </c>
      <c r="U105" s="164">
        <v>0</v>
      </c>
    </row>
    <row r="106" ht="15" customHeight="1">
      <c r="A106" s="139"/>
      <c r="B106" s="155">
        <v>1373</v>
      </c>
      <c r="C106" t="s" s="156">
        <v>427</v>
      </c>
      <c r="D106" t="s" s="156">
        <v>428</v>
      </c>
      <c r="E106" s="161">
        <v>73</v>
      </c>
      <c r="F106" s="162">
        <v>4</v>
      </c>
      <c r="G106" s="162">
        <v>0</v>
      </c>
      <c r="H106" s="162">
        <v>0</v>
      </c>
      <c r="I106" s="163">
        <v>0</v>
      </c>
      <c r="J106" s="162">
        <v>0</v>
      </c>
      <c r="K106" s="162">
        <v>0</v>
      </c>
      <c r="L106" s="163">
        <v>0</v>
      </c>
      <c r="M106" s="164">
        <v>0</v>
      </c>
      <c r="N106" s="162">
        <v>3</v>
      </c>
      <c r="O106" s="162">
        <v>0</v>
      </c>
      <c r="P106" s="162">
        <v>0</v>
      </c>
      <c r="Q106" s="163">
        <v>0</v>
      </c>
      <c r="R106" s="162">
        <v>0</v>
      </c>
      <c r="S106" s="162">
        <v>0</v>
      </c>
      <c r="T106" s="163">
        <v>0</v>
      </c>
      <c r="U106" s="164">
        <v>0</v>
      </c>
    </row>
    <row r="107" ht="15" customHeight="1">
      <c r="A107" s="139"/>
      <c r="B107" s="155">
        <v>8371</v>
      </c>
      <c r="C107" t="s" s="156">
        <v>427</v>
      </c>
      <c r="D107" t="s" s="156">
        <v>429</v>
      </c>
      <c r="E107" s="161">
        <v>67</v>
      </c>
      <c r="F107" s="162">
        <v>4</v>
      </c>
      <c r="G107" s="162">
        <v>0</v>
      </c>
      <c r="H107" s="162">
        <v>0</v>
      </c>
      <c r="I107" s="163">
        <v>0</v>
      </c>
      <c r="J107" s="162">
        <v>3</v>
      </c>
      <c r="K107" s="162">
        <v>0</v>
      </c>
      <c r="L107" s="163">
        <v>3</v>
      </c>
      <c r="M107" s="164">
        <v>75</v>
      </c>
      <c r="N107" s="162">
        <v>3</v>
      </c>
      <c r="O107" s="162">
        <v>0</v>
      </c>
      <c r="P107" s="162">
        <v>0</v>
      </c>
      <c r="Q107" s="163">
        <v>0</v>
      </c>
      <c r="R107" s="162">
        <v>0</v>
      </c>
      <c r="S107" s="162">
        <v>0</v>
      </c>
      <c r="T107" s="163">
        <v>0</v>
      </c>
      <c r="U107" s="164">
        <v>0</v>
      </c>
    </row>
    <row r="108" ht="15" customHeight="1">
      <c r="A108" s="139"/>
      <c r="B108" s="155">
        <v>12179</v>
      </c>
      <c r="C108" t="s" s="156">
        <v>427</v>
      </c>
      <c r="D108" t="s" s="156">
        <v>428</v>
      </c>
      <c r="E108" s="161">
        <v>62</v>
      </c>
      <c r="F108" s="162">
        <v>4</v>
      </c>
      <c r="G108" s="162">
        <v>0</v>
      </c>
      <c r="H108" s="162">
        <v>0</v>
      </c>
      <c r="I108" s="163">
        <v>0</v>
      </c>
      <c r="J108" s="162">
        <v>0</v>
      </c>
      <c r="K108" s="162">
        <v>0</v>
      </c>
      <c r="L108" s="163">
        <v>0</v>
      </c>
      <c r="M108" s="164">
        <v>0</v>
      </c>
      <c r="N108" s="162">
        <v>3</v>
      </c>
      <c r="O108" s="162">
        <v>0</v>
      </c>
      <c r="P108" s="162">
        <v>0</v>
      </c>
      <c r="Q108" s="163">
        <v>0</v>
      </c>
      <c r="R108" s="162">
        <v>0</v>
      </c>
      <c r="S108" s="162">
        <v>0</v>
      </c>
      <c r="T108" s="163">
        <v>0</v>
      </c>
      <c r="U108" s="164">
        <v>0</v>
      </c>
    </row>
    <row r="109" ht="15" customHeight="1">
      <c r="A109" s="139"/>
      <c r="B109" s="155">
        <v>15615</v>
      </c>
      <c r="C109" t="s" s="156">
        <v>427</v>
      </c>
      <c r="D109" t="s" s="156">
        <v>429</v>
      </c>
      <c r="E109" s="161">
        <v>38</v>
      </c>
      <c r="F109" s="162">
        <v>4</v>
      </c>
      <c r="G109" s="162">
        <v>0</v>
      </c>
      <c r="H109" s="162">
        <v>0</v>
      </c>
      <c r="I109" s="163">
        <v>0</v>
      </c>
      <c r="J109" s="162">
        <v>0</v>
      </c>
      <c r="K109" s="162">
        <v>0</v>
      </c>
      <c r="L109" s="163">
        <v>0</v>
      </c>
      <c r="M109" s="164">
        <v>0</v>
      </c>
      <c r="N109" s="162">
        <v>3</v>
      </c>
      <c r="O109" s="162">
        <v>0</v>
      </c>
      <c r="P109" s="162">
        <v>0</v>
      </c>
      <c r="Q109" s="163">
        <v>0</v>
      </c>
      <c r="R109" s="162">
        <v>0</v>
      </c>
      <c r="S109" s="162">
        <v>0</v>
      </c>
      <c r="T109" s="163">
        <v>0</v>
      </c>
      <c r="U109" s="164">
        <v>0</v>
      </c>
    </row>
    <row r="110" ht="15" customHeight="1">
      <c r="A110" s="139"/>
      <c r="B110" s="155">
        <v>2952</v>
      </c>
      <c r="C110" t="s" s="156">
        <v>430</v>
      </c>
      <c r="D110" t="s" s="156">
        <v>431</v>
      </c>
      <c r="E110" s="161">
        <v>295</v>
      </c>
      <c r="F110" s="162">
        <v>17</v>
      </c>
      <c r="G110" s="162">
        <v>0</v>
      </c>
      <c r="H110" s="162">
        <v>0</v>
      </c>
      <c r="I110" s="163">
        <v>0</v>
      </c>
      <c r="J110" s="162">
        <v>0</v>
      </c>
      <c r="K110" s="162">
        <v>0</v>
      </c>
      <c r="L110" s="163">
        <v>0</v>
      </c>
      <c r="M110" s="164">
        <v>0</v>
      </c>
      <c r="N110" s="162">
        <v>6</v>
      </c>
      <c r="O110" s="162">
        <v>0</v>
      </c>
      <c r="P110" s="162">
        <v>0</v>
      </c>
      <c r="Q110" s="163">
        <v>0</v>
      </c>
      <c r="R110" s="162">
        <v>0</v>
      </c>
      <c r="S110" s="162">
        <v>0</v>
      </c>
      <c r="T110" s="163">
        <v>0</v>
      </c>
      <c r="U110" s="164">
        <v>0</v>
      </c>
    </row>
    <row r="111" ht="15" customHeight="1">
      <c r="A111" s="139"/>
      <c r="B111" s="155">
        <v>4874</v>
      </c>
      <c r="C111" t="s" s="156">
        <v>430</v>
      </c>
      <c r="D111" t="s" s="156">
        <v>432</v>
      </c>
      <c r="E111" s="161">
        <v>176</v>
      </c>
      <c r="F111" s="162">
        <v>12</v>
      </c>
      <c r="G111" s="162">
        <v>2</v>
      </c>
      <c r="H111" s="162">
        <v>0</v>
      </c>
      <c r="I111" s="163">
        <v>2</v>
      </c>
      <c r="J111" s="162">
        <v>5</v>
      </c>
      <c r="K111" s="162">
        <v>0</v>
      </c>
      <c r="L111" s="163">
        <v>5</v>
      </c>
      <c r="M111" s="164">
        <v>41.67</v>
      </c>
      <c r="N111" s="162">
        <v>4</v>
      </c>
      <c r="O111" s="162">
        <v>0</v>
      </c>
      <c r="P111" s="162">
        <v>0</v>
      </c>
      <c r="Q111" s="163">
        <v>0</v>
      </c>
      <c r="R111" s="162">
        <v>2</v>
      </c>
      <c r="S111" s="162">
        <v>1</v>
      </c>
      <c r="T111" s="163">
        <v>1</v>
      </c>
      <c r="U111" s="164">
        <v>25</v>
      </c>
    </row>
    <row r="112" ht="15" customHeight="1">
      <c r="A112" s="139"/>
      <c r="B112" s="155">
        <v>5627</v>
      </c>
      <c r="C112" t="s" s="156">
        <v>430</v>
      </c>
      <c r="D112" t="s" s="156">
        <v>433</v>
      </c>
      <c r="E112" s="161">
        <v>112</v>
      </c>
      <c r="F112" s="162">
        <v>8</v>
      </c>
      <c r="G112" s="162">
        <v>2</v>
      </c>
      <c r="H112" s="162">
        <v>0</v>
      </c>
      <c r="I112" s="163">
        <v>2</v>
      </c>
      <c r="J112" s="162">
        <v>2</v>
      </c>
      <c r="K112" s="162">
        <v>0</v>
      </c>
      <c r="L112" s="163">
        <v>2</v>
      </c>
      <c r="M112" s="164">
        <v>25</v>
      </c>
      <c r="N112" s="162">
        <v>3</v>
      </c>
      <c r="O112" s="162">
        <v>1</v>
      </c>
      <c r="P112" s="162">
        <v>0</v>
      </c>
      <c r="Q112" s="163">
        <v>1</v>
      </c>
      <c r="R112" s="162">
        <v>1</v>
      </c>
      <c r="S112" s="162">
        <v>0</v>
      </c>
      <c r="T112" s="163">
        <v>1</v>
      </c>
      <c r="U112" s="164">
        <v>33.33</v>
      </c>
    </row>
    <row r="113" ht="15" customHeight="1">
      <c r="A113" s="139"/>
      <c r="B113" s="155">
        <v>10178</v>
      </c>
      <c r="C113" t="s" s="156">
        <v>430</v>
      </c>
      <c r="D113" t="s" s="156">
        <v>434</v>
      </c>
      <c r="E113" s="161">
        <v>102</v>
      </c>
      <c r="F113" s="162">
        <v>7</v>
      </c>
      <c r="G113" s="162">
        <v>0</v>
      </c>
      <c r="H113" s="162">
        <v>0</v>
      </c>
      <c r="I113" s="163">
        <v>0</v>
      </c>
      <c r="J113" s="162">
        <v>0</v>
      </c>
      <c r="K113" s="162">
        <v>0</v>
      </c>
      <c r="L113" s="163">
        <v>0</v>
      </c>
      <c r="M113" s="164">
        <v>0</v>
      </c>
      <c r="N113" s="162">
        <v>3</v>
      </c>
      <c r="O113" s="162">
        <v>0</v>
      </c>
      <c r="P113" s="162">
        <v>0</v>
      </c>
      <c r="Q113" s="163">
        <v>0</v>
      </c>
      <c r="R113" s="162">
        <v>0</v>
      </c>
      <c r="S113" s="162">
        <v>2</v>
      </c>
      <c r="T113" s="163">
        <v>-2</v>
      </c>
      <c r="U113" s="164">
        <v>0</v>
      </c>
    </row>
    <row r="114" ht="15" customHeight="1">
      <c r="A114" s="139"/>
      <c r="B114" s="155">
        <v>10911</v>
      </c>
      <c r="C114" t="s" s="156">
        <v>430</v>
      </c>
      <c r="D114" t="s" s="156">
        <v>435</v>
      </c>
      <c r="E114" s="161">
        <v>86</v>
      </c>
      <c r="F114" s="162">
        <v>6</v>
      </c>
      <c r="G114" s="162">
        <v>0</v>
      </c>
      <c r="H114" s="162">
        <v>0</v>
      </c>
      <c r="I114" s="163">
        <v>0</v>
      </c>
      <c r="J114" s="162">
        <v>1</v>
      </c>
      <c r="K114" s="162">
        <v>0</v>
      </c>
      <c r="L114" s="163">
        <v>1</v>
      </c>
      <c r="M114" s="164">
        <v>16.67</v>
      </c>
      <c r="N114" s="162">
        <v>3</v>
      </c>
      <c r="O114" s="162">
        <v>0</v>
      </c>
      <c r="P114" s="162">
        <v>0</v>
      </c>
      <c r="Q114" s="163">
        <v>0</v>
      </c>
      <c r="R114" s="162">
        <v>0</v>
      </c>
      <c r="S114" s="162">
        <v>0</v>
      </c>
      <c r="T114" s="163">
        <v>0</v>
      </c>
      <c r="U114" s="164">
        <v>0</v>
      </c>
    </row>
    <row r="115" ht="15" customHeight="1">
      <c r="A115" s="139"/>
      <c r="B115" s="155">
        <v>11060</v>
      </c>
      <c r="C115" t="s" s="156">
        <v>430</v>
      </c>
      <c r="D115" t="s" s="156">
        <v>436</v>
      </c>
      <c r="E115" s="161">
        <v>65</v>
      </c>
      <c r="F115" s="162">
        <v>4</v>
      </c>
      <c r="G115" s="162">
        <v>0</v>
      </c>
      <c r="H115" s="162">
        <v>0</v>
      </c>
      <c r="I115" s="163">
        <v>0</v>
      </c>
      <c r="J115" s="162">
        <v>0</v>
      </c>
      <c r="K115" s="162">
        <v>0</v>
      </c>
      <c r="L115" s="163">
        <v>0</v>
      </c>
      <c r="M115" s="164">
        <v>0</v>
      </c>
      <c r="N115" s="162">
        <v>3</v>
      </c>
      <c r="O115" s="162">
        <v>0</v>
      </c>
      <c r="P115" s="162">
        <v>0</v>
      </c>
      <c r="Q115" s="163">
        <v>0</v>
      </c>
      <c r="R115" s="162">
        <v>0</v>
      </c>
      <c r="S115" s="162">
        <v>0</v>
      </c>
      <c r="T115" s="163">
        <v>0</v>
      </c>
      <c r="U115" s="164">
        <v>0</v>
      </c>
    </row>
    <row r="116" ht="15" customHeight="1">
      <c r="A116" s="139"/>
      <c r="B116" s="155">
        <v>1087</v>
      </c>
      <c r="C116" t="s" s="156">
        <v>437</v>
      </c>
      <c r="D116" t="s" s="156">
        <v>438</v>
      </c>
      <c r="E116" s="161">
        <v>152</v>
      </c>
      <c r="F116" s="162">
        <v>11</v>
      </c>
      <c r="G116" s="162">
        <v>0</v>
      </c>
      <c r="H116" s="162">
        <v>0</v>
      </c>
      <c r="I116" s="163">
        <v>0</v>
      </c>
      <c r="J116" s="162">
        <v>0</v>
      </c>
      <c r="K116" s="162">
        <v>0</v>
      </c>
      <c r="L116" s="163">
        <v>0</v>
      </c>
      <c r="M116" s="164">
        <v>0</v>
      </c>
      <c r="N116" s="162">
        <v>4</v>
      </c>
      <c r="O116" s="162">
        <v>0</v>
      </c>
      <c r="P116" s="162">
        <v>0</v>
      </c>
      <c r="Q116" s="163">
        <v>0</v>
      </c>
      <c r="R116" s="162">
        <v>1</v>
      </c>
      <c r="S116" s="162">
        <v>0</v>
      </c>
      <c r="T116" s="163">
        <v>1</v>
      </c>
      <c r="U116" s="164">
        <v>25</v>
      </c>
    </row>
    <row r="117" ht="15" customHeight="1">
      <c r="A117" s="139"/>
      <c r="B117" s="155">
        <v>1099</v>
      </c>
      <c r="C117" t="s" s="156">
        <v>437</v>
      </c>
      <c r="D117" t="s" s="156">
        <v>439</v>
      </c>
      <c r="E117" s="161">
        <v>237</v>
      </c>
      <c r="F117" s="162">
        <v>16</v>
      </c>
      <c r="G117" s="162">
        <v>2</v>
      </c>
      <c r="H117" s="162">
        <v>0</v>
      </c>
      <c r="I117" s="163">
        <v>2</v>
      </c>
      <c r="J117" s="162">
        <v>2</v>
      </c>
      <c r="K117" s="162">
        <v>0</v>
      </c>
      <c r="L117" s="163">
        <v>2</v>
      </c>
      <c r="M117" s="164">
        <v>12.5</v>
      </c>
      <c r="N117" s="162">
        <v>6</v>
      </c>
      <c r="O117" s="162">
        <v>0</v>
      </c>
      <c r="P117" s="162">
        <v>0</v>
      </c>
      <c r="Q117" s="163">
        <v>0</v>
      </c>
      <c r="R117" s="162">
        <v>0</v>
      </c>
      <c r="S117" s="162">
        <v>0</v>
      </c>
      <c r="T117" s="163">
        <v>0</v>
      </c>
      <c r="U117" s="164">
        <v>0</v>
      </c>
    </row>
    <row r="118" ht="15" customHeight="1">
      <c r="A118" s="139"/>
      <c r="B118" s="155">
        <v>5352</v>
      </c>
      <c r="C118" t="s" s="156">
        <v>437</v>
      </c>
      <c r="D118" t="s" s="156">
        <v>440</v>
      </c>
      <c r="E118" s="161">
        <v>81</v>
      </c>
      <c r="F118" s="162">
        <v>5</v>
      </c>
      <c r="G118" s="162">
        <v>0</v>
      </c>
      <c r="H118" s="162">
        <v>0</v>
      </c>
      <c r="I118" s="163">
        <v>0</v>
      </c>
      <c r="J118" s="162">
        <v>0</v>
      </c>
      <c r="K118" s="162">
        <v>0</v>
      </c>
      <c r="L118" s="163">
        <v>0</v>
      </c>
      <c r="M118" s="164">
        <v>0</v>
      </c>
      <c r="N118" s="162">
        <v>3</v>
      </c>
      <c r="O118" s="162">
        <v>0</v>
      </c>
      <c r="P118" s="162">
        <v>0</v>
      </c>
      <c r="Q118" s="163">
        <v>0</v>
      </c>
      <c r="R118" s="162">
        <v>0</v>
      </c>
      <c r="S118" s="162">
        <v>1</v>
      </c>
      <c r="T118" s="163">
        <v>-1</v>
      </c>
      <c r="U118" s="164">
        <v>0</v>
      </c>
    </row>
    <row r="119" ht="15" customHeight="1">
      <c r="A119" s="139"/>
      <c r="B119" s="155">
        <v>10606</v>
      </c>
      <c r="C119" t="s" s="156">
        <v>437</v>
      </c>
      <c r="D119" t="s" s="156">
        <v>441</v>
      </c>
      <c r="E119" s="161">
        <v>59</v>
      </c>
      <c r="F119" s="162">
        <v>4</v>
      </c>
      <c r="G119" s="162">
        <v>0</v>
      </c>
      <c r="H119" s="162">
        <v>0</v>
      </c>
      <c r="I119" s="163">
        <v>0</v>
      </c>
      <c r="J119" s="162">
        <v>0</v>
      </c>
      <c r="K119" s="162">
        <v>0</v>
      </c>
      <c r="L119" s="163">
        <v>0</v>
      </c>
      <c r="M119" s="164">
        <v>0</v>
      </c>
      <c r="N119" s="162">
        <v>3</v>
      </c>
      <c r="O119" s="162">
        <v>0</v>
      </c>
      <c r="P119" s="162">
        <v>0</v>
      </c>
      <c r="Q119" s="163">
        <v>0</v>
      </c>
      <c r="R119" s="162">
        <v>1</v>
      </c>
      <c r="S119" s="162">
        <v>0</v>
      </c>
      <c r="T119" s="163">
        <v>1</v>
      </c>
      <c r="U119" s="164">
        <v>33.33</v>
      </c>
    </row>
    <row r="120" ht="15" customHeight="1">
      <c r="A120" s="139"/>
      <c r="B120" s="155">
        <v>11061</v>
      </c>
      <c r="C120" t="s" s="156">
        <v>437</v>
      </c>
      <c r="D120" t="s" s="156">
        <v>442</v>
      </c>
      <c r="E120" s="161">
        <v>79</v>
      </c>
      <c r="F120" s="162">
        <v>5</v>
      </c>
      <c r="G120" s="162">
        <v>0</v>
      </c>
      <c r="H120" s="162">
        <v>7</v>
      </c>
      <c r="I120" s="163">
        <v>-7</v>
      </c>
      <c r="J120" s="162">
        <v>0</v>
      </c>
      <c r="K120" s="162">
        <v>7</v>
      </c>
      <c r="L120" s="163">
        <v>-7</v>
      </c>
      <c r="M120" s="164">
        <v>0</v>
      </c>
      <c r="N120" s="162">
        <v>3</v>
      </c>
      <c r="O120" s="162">
        <v>0</v>
      </c>
      <c r="P120" s="162">
        <v>5</v>
      </c>
      <c r="Q120" s="163">
        <v>-5</v>
      </c>
      <c r="R120" s="162">
        <v>0</v>
      </c>
      <c r="S120" s="162">
        <v>5</v>
      </c>
      <c r="T120" s="163">
        <v>-5</v>
      </c>
      <c r="U120" s="164">
        <v>0</v>
      </c>
    </row>
    <row r="121" ht="15" customHeight="1">
      <c r="A121" s="139"/>
      <c r="B121" s="155">
        <v>970</v>
      </c>
      <c r="C121" t="s" s="156">
        <v>443</v>
      </c>
      <c r="D121" t="s" s="156">
        <v>444</v>
      </c>
      <c r="E121" s="161">
        <v>302</v>
      </c>
      <c r="F121" s="162">
        <v>20</v>
      </c>
      <c r="G121" s="162">
        <v>0</v>
      </c>
      <c r="H121" s="162">
        <v>0</v>
      </c>
      <c r="I121" s="163">
        <v>0</v>
      </c>
      <c r="J121" s="162">
        <v>0</v>
      </c>
      <c r="K121" s="162">
        <v>0</v>
      </c>
      <c r="L121" s="163">
        <v>0</v>
      </c>
      <c r="M121" s="164">
        <v>0</v>
      </c>
      <c r="N121" s="162">
        <v>7</v>
      </c>
      <c r="O121" s="162">
        <v>0</v>
      </c>
      <c r="P121" s="162">
        <v>0</v>
      </c>
      <c r="Q121" s="163">
        <v>0</v>
      </c>
      <c r="R121" s="162">
        <v>0</v>
      </c>
      <c r="S121" s="162">
        <v>0</v>
      </c>
      <c r="T121" s="163">
        <v>0</v>
      </c>
      <c r="U121" s="164">
        <v>0</v>
      </c>
    </row>
    <row r="122" ht="15" customHeight="1">
      <c r="A122" s="139"/>
      <c r="B122" s="155">
        <v>2875</v>
      </c>
      <c r="C122" t="s" s="156">
        <v>443</v>
      </c>
      <c r="D122" t="s" s="156">
        <v>445</v>
      </c>
      <c r="E122" s="161">
        <v>132</v>
      </c>
      <c r="F122" s="162">
        <v>9</v>
      </c>
      <c r="G122" s="162">
        <v>0</v>
      </c>
      <c r="H122" s="162">
        <v>0</v>
      </c>
      <c r="I122" s="163">
        <v>0</v>
      </c>
      <c r="J122" s="162">
        <v>0</v>
      </c>
      <c r="K122" s="162">
        <v>0</v>
      </c>
      <c r="L122" s="163">
        <v>0</v>
      </c>
      <c r="M122" s="164">
        <v>0</v>
      </c>
      <c r="N122" s="162">
        <v>3</v>
      </c>
      <c r="O122" s="162">
        <v>0</v>
      </c>
      <c r="P122" s="162">
        <v>0</v>
      </c>
      <c r="Q122" s="163">
        <v>0</v>
      </c>
      <c r="R122" s="162">
        <v>0</v>
      </c>
      <c r="S122" s="162">
        <v>0</v>
      </c>
      <c r="T122" s="163">
        <v>0</v>
      </c>
      <c r="U122" s="164">
        <v>0</v>
      </c>
    </row>
    <row r="123" ht="15" customHeight="1">
      <c r="A123" s="139"/>
      <c r="B123" s="155">
        <v>9219</v>
      </c>
      <c r="C123" t="s" s="156">
        <v>443</v>
      </c>
      <c r="D123" t="s" s="156">
        <v>446</v>
      </c>
      <c r="E123" s="161">
        <v>0</v>
      </c>
      <c r="F123" s="162">
        <v>24</v>
      </c>
      <c r="G123" s="162">
        <v>0</v>
      </c>
      <c r="H123" s="162">
        <v>0</v>
      </c>
      <c r="I123" s="163">
        <v>0</v>
      </c>
      <c r="J123" s="162">
        <v>0</v>
      </c>
      <c r="K123" s="162">
        <v>0</v>
      </c>
      <c r="L123" s="163">
        <v>0</v>
      </c>
      <c r="M123" s="164">
        <v>0</v>
      </c>
      <c r="N123" s="162">
        <v>3</v>
      </c>
      <c r="O123" s="162">
        <v>0</v>
      </c>
      <c r="P123" s="162">
        <v>0</v>
      </c>
      <c r="Q123" s="163">
        <v>0</v>
      </c>
      <c r="R123" s="162">
        <v>0</v>
      </c>
      <c r="S123" s="162">
        <v>0</v>
      </c>
      <c r="T123" s="163">
        <v>0</v>
      </c>
      <c r="U123" s="164">
        <v>0</v>
      </c>
    </row>
    <row r="124" ht="15" customHeight="1">
      <c r="A124" s="139"/>
      <c r="B124" s="155">
        <v>10744</v>
      </c>
      <c r="C124" t="s" s="156">
        <v>443</v>
      </c>
      <c r="D124" t="s" s="156">
        <v>447</v>
      </c>
      <c r="E124" s="161">
        <v>99</v>
      </c>
      <c r="F124" s="162">
        <v>6</v>
      </c>
      <c r="G124" s="162">
        <v>1</v>
      </c>
      <c r="H124" s="162">
        <v>0</v>
      </c>
      <c r="I124" s="163">
        <v>1</v>
      </c>
      <c r="J124" s="162">
        <v>3</v>
      </c>
      <c r="K124" s="162">
        <v>0</v>
      </c>
      <c r="L124" s="163">
        <v>3</v>
      </c>
      <c r="M124" s="164">
        <v>50</v>
      </c>
      <c r="N124" s="162">
        <v>3</v>
      </c>
      <c r="O124" s="162">
        <v>0</v>
      </c>
      <c r="P124" s="162">
        <v>0</v>
      </c>
      <c r="Q124" s="163">
        <v>0</v>
      </c>
      <c r="R124" s="162">
        <v>0</v>
      </c>
      <c r="S124" s="162">
        <v>1</v>
      </c>
      <c r="T124" s="163">
        <v>-1</v>
      </c>
      <c r="U124" s="164">
        <v>0</v>
      </c>
    </row>
    <row r="125" ht="15" customHeight="1">
      <c r="A125" s="139"/>
      <c r="B125" s="155">
        <v>12068</v>
      </c>
      <c r="C125" t="s" s="156">
        <v>443</v>
      </c>
      <c r="D125" t="s" s="156">
        <v>448</v>
      </c>
      <c r="E125" s="161">
        <v>43</v>
      </c>
      <c r="F125" s="162">
        <v>4</v>
      </c>
      <c r="G125" s="162">
        <v>0</v>
      </c>
      <c r="H125" s="162">
        <v>0</v>
      </c>
      <c r="I125" s="163">
        <v>0</v>
      </c>
      <c r="J125" s="162">
        <v>3</v>
      </c>
      <c r="K125" s="162">
        <v>0</v>
      </c>
      <c r="L125" s="163">
        <v>3</v>
      </c>
      <c r="M125" s="164">
        <v>75</v>
      </c>
      <c r="N125" s="162">
        <v>3</v>
      </c>
      <c r="O125" s="162">
        <v>0</v>
      </c>
      <c r="P125" s="162">
        <v>0</v>
      </c>
      <c r="Q125" s="163">
        <v>0</v>
      </c>
      <c r="R125" s="162">
        <v>0</v>
      </c>
      <c r="S125" s="162">
        <v>0</v>
      </c>
      <c r="T125" s="163">
        <v>0</v>
      </c>
      <c r="U125" s="164">
        <v>0</v>
      </c>
    </row>
    <row r="126" ht="15" customHeight="1">
      <c r="A126" s="139"/>
      <c r="B126" s="155">
        <v>2657</v>
      </c>
      <c r="C126" t="s" s="156">
        <v>449</v>
      </c>
      <c r="D126" t="s" s="156">
        <v>450</v>
      </c>
      <c r="E126" s="161">
        <v>206</v>
      </c>
      <c r="F126" s="162">
        <v>13</v>
      </c>
      <c r="G126" s="162">
        <v>0</v>
      </c>
      <c r="H126" s="162">
        <v>0</v>
      </c>
      <c r="I126" s="163">
        <v>0</v>
      </c>
      <c r="J126" s="162">
        <v>3</v>
      </c>
      <c r="K126" s="162">
        <v>0</v>
      </c>
      <c r="L126" s="163">
        <v>3</v>
      </c>
      <c r="M126" s="164">
        <v>23.08</v>
      </c>
      <c r="N126" s="162">
        <v>5</v>
      </c>
      <c r="O126" s="162">
        <v>0</v>
      </c>
      <c r="P126" s="162">
        <v>0</v>
      </c>
      <c r="Q126" s="163">
        <v>0</v>
      </c>
      <c r="R126" s="162">
        <v>0</v>
      </c>
      <c r="S126" s="162">
        <v>1</v>
      </c>
      <c r="T126" s="163">
        <v>-1</v>
      </c>
      <c r="U126" s="164">
        <v>0</v>
      </c>
    </row>
    <row r="127" ht="15" customHeight="1">
      <c r="A127" s="139"/>
      <c r="B127" s="155">
        <v>3796</v>
      </c>
      <c r="C127" t="s" s="156">
        <v>449</v>
      </c>
      <c r="D127" t="s" s="156">
        <v>451</v>
      </c>
      <c r="E127" s="161">
        <v>127</v>
      </c>
      <c r="F127" s="162">
        <v>8</v>
      </c>
      <c r="G127" s="162">
        <v>0</v>
      </c>
      <c r="H127" s="162">
        <v>0</v>
      </c>
      <c r="I127" s="163">
        <v>0</v>
      </c>
      <c r="J127" s="162">
        <v>0</v>
      </c>
      <c r="K127" s="162">
        <v>0</v>
      </c>
      <c r="L127" s="163">
        <v>0</v>
      </c>
      <c r="M127" s="164">
        <v>0</v>
      </c>
      <c r="N127" s="162">
        <v>3</v>
      </c>
      <c r="O127" s="162">
        <v>0</v>
      </c>
      <c r="P127" s="162">
        <v>0</v>
      </c>
      <c r="Q127" s="163">
        <v>0</v>
      </c>
      <c r="R127" s="162">
        <v>0</v>
      </c>
      <c r="S127" s="162">
        <v>0</v>
      </c>
      <c r="T127" s="163">
        <v>0</v>
      </c>
      <c r="U127" s="164">
        <v>0</v>
      </c>
    </row>
    <row r="128" ht="15" customHeight="1">
      <c r="A128" s="139"/>
      <c r="B128" s="155">
        <v>6389</v>
      </c>
      <c r="C128" t="s" s="156">
        <v>449</v>
      </c>
      <c r="D128" t="s" s="156">
        <v>452</v>
      </c>
      <c r="E128" s="161">
        <v>153</v>
      </c>
      <c r="F128" s="162">
        <v>10</v>
      </c>
      <c r="G128" s="162">
        <v>0</v>
      </c>
      <c r="H128" s="162">
        <v>0</v>
      </c>
      <c r="I128" s="163">
        <v>0</v>
      </c>
      <c r="J128" s="162">
        <v>0</v>
      </c>
      <c r="K128" s="162">
        <v>0</v>
      </c>
      <c r="L128" s="163">
        <v>0</v>
      </c>
      <c r="M128" s="164">
        <v>0</v>
      </c>
      <c r="N128" s="162">
        <v>4</v>
      </c>
      <c r="O128" s="162">
        <v>0</v>
      </c>
      <c r="P128" s="162">
        <v>0</v>
      </c>
      <c r="Q128" s="163">
        <v>0</v>
      </c>
      <c r="R128" s="162">
        <v>0</v>
      </c>
      <c r="S128" s="162">
        <v>0</v>
      </c>
      <c r="T128" s="163">
        <v>0</v>
      </c>
      <c r="U128" s="164">
        <v>0</v>
      </c>
    </row>
    <row r="129" ht="15" customHeight="1">
      <c r="A129" s="139"/>
      <c r="B129" s="155">
        <v>8147</v>
      </c>
      <c r="C129" t="s" s="156">
        <v>449</v>
      </c>
      <c r="D129" t="s" s="156">
        <v>453</v>
      </c>
      <c r="E129" s="161">
        <v>141</v>
      </c>
      <c r="F129" s="162">
        <v>9</v>
      </c>
      <c r="G129" s="162">
        <v>0</v>
      </c>
      <c r="H129" s="162">
        <v>0</v>
      </c>
      <c r="I129" s="163">
        <v>0</v>
      </c>
      <c r="J129" s="162">
        <v>0</v>
      </c>
      <c r="K129" s="162">
        <v>0</v>
      </c>
      <c r="L129" s="163">
        <v>0</v>
      </c>
      <c r="M129" s="164">
        <v>0</v>
      </c>
      <c r="N129" s="162">
        <v>3</v>
      </c>
      <c r="O129" s="162">
        <v>0</v>
      </c>
      <c r="P129" s="162">
        <v>0</v>
      </c>
      <c r="Q129" s="163">
        <v>0</v>
      </c>
      <c r="R129" s="162">
        <v>0</v>
      </c>
      <c r="S129" s="162">
        <v>0</v>
      </c>
      <c r="T129" s="163">
        <v>0</v>
      </c>
      <c r="U129" s="164">
        <v>0</v>
      </c>
    </row>
    <row r="130" ht="15" customHeight="1">
      <c r="A130" s="139"/>
      <c r="B130" s="155">
        <v>8342</v>
      </c>
      <c r="C130" t="s" s="156">
        <v>449</v>
      </c>
      <c r="D130" t="s" s="156">
        <v>450</v>
      </c>
      <c r="E130" s="161">
        <v>333</v>
      </c>
      <c r="F130" s="162">
        <v>22</v>
      </c>
      <c r="G130" s="162">
        <v>2</v>
      </c>
      <c r="H130" s="162">
        <v>0</v>
      </c>
      <c r="I130" s="163">
        <v>2</v>
      </c>
      <c r="J130" s="162">
        <v>12</v>
      </c>
      <c r="K130" s="162">
        <v>0</v>
      </c>
      <c r="L130" s="163">
        <v>12</v>
      </c>
      <c r="M130" s="164">
        <v>54.55</v>
      </c>
      <c r="N130" s="162">
        <v>8</v>
      </c>
      <c r="O130" s="162">
        <v>0</v>
      </c>
      <c r="P130" s="162">
        <v>0</v>
      </c>
      <c r="Q130" s="163">
        <v>0</v>
      </c>
      <c r="R130" s="162">
        <v>1</v>
      </c>
      <c r="S130" s="162">
        <v>0</v>
      </c>
      <c r="T130" s="163">
        <v>1</v>
      </c>
      <c r="U130" s="164">
        <v>12.5</v>
      </c>
    </row>
    <row r="131" ht="15" customHeight="1">
      <c r="A131" s="139"/>
      <c r="B131" s="155">
        <v>1514</v>
      </c>
      <c r="C131" t="s" s="156">
        <v>454</v>
      </c>
      <c r="D131" t="s" s="156">
        <v>455</v>
      </c>
      <c r="E131" s="161">
        <v>215</v>
      </c>
      <c r="F131" s="162">
        <v>15</v>
      </c>
      <c r="G131" s="162">
        <v>0</v>
      </c>
      <c r="H131" s="162">
        <v>0</v>
      </c>
      <c r="I131" s="163">
        <v>0</v>
      </c>
      <c r="J131" s="162">
        <v>0</v>
      </c>
      <c r="K131" s="162">
        <v>0</v>
      </c>
      <c r="L131" s="163">
        <v>0</v>
      </c>
      <c r="M131" s="164">
        <v>0</v>
      </c>
      <c r="N131" s="162">
        <v>5</v>
      </c>
      <c r="O131" s="162">
        <v>0</v>
      </c>
      <c r="P131" s="162">
        <v>0</v>
      </c>
      <c r="Q131" s="163">
        <v>0</v>
      </c>
      <c r="R131" s="162">
        <v>0</v>
      </c>
      <c r="S131" s="162">
        <v>0</v>
      </c>
      <c r="T131" s="163">
        <v>0</v>
      </c>
      <c r="U131" s="164">
        <v>0</v>
      </c>
    </row>
    <row r="132" ht="15" customHeight="1">
      <c r="A132" s="139"/>
      <c r="B132" s="155">
        <v>1817</v>
      </c>
      <c r="C132" t="s" s="156">
        <v>454</v>
      </c>
      <c r="D132" t="s" s="156">
        <v>456</v>
      </c>
      <c r="E132" s="161">
        <v>216</v>
      </c>
      <c r="F132" s="162">
        <v>15</v>
      </c>
      <c r="G132" s="162">
        <v>3</v>
      </c>
      <c r="H132" s="162">
        <v>0</v>
      </c>
      <c r="I132" s="163">
        <v>3</v>
      </c>
      <c r="J132" s="162">
        <v>3</v>
      </c>
      <c r="K132" s="162">
        <v>0</v>
      </c>
      <c r="L132" s="163">
        <v>3</v>
      </c>
      <c r="M132" s="164">
        <v>20</v>
      </c>
      <c r="N132" s="162">
        <v>5</v>
      </c>
      <c r="O132" s="162">
        <v>0</v>
      </c>
      <c r="P132" s="162">
        <v>0</v>
      </c>
      <c r="Q132" s="163">
        <v>0</v>
      </c>
      <c r="R132" s="162">
        <v>0</v>
      </c>
      <c r="S132" s="162">
        <v>0</v>
      </c>
      <c r="T132" s="163">
        <v>0</v>
      </c>
      <c r="U132" s="164">
        <v>0</v>
      </c>
    </row>
    <row r="133" ht="15" customHeight="1">
      <c r="A133" s="139"/>
      <c r="B133" s="155">
        <v>6753</v>
      </c>
      <c r="C133" t="s" s="156">
        <v>454</v>
      </c>
      <c r="D133" t="s" s="156">
        <v>457</v>
      </c>
      <c r="E133" s="161">
        <v>138</v>
      </c>
      <c r="F133" s="162">
        <v>10</v>
      </c>
      <c r="G133" s="162">
        <v>1</v>
      </c>
      <c r="H133" s="162">
        <v>0</v>
      </c>
      <c r="I133" s="163">
        <v>1</v>
      </c>
      <c r="J133" s="162">
        <v>1</v>
      </c>
      <c r="K133" s="162">
        <v>0</v>
      </c>
      <c r="L133" s="163">
        <v>1</v>
      </c>
      <c r="M133" s="164">
        <v>10</v>
      </c>
      <c r="N133" s="162">
        <v>3</v>
      </c>
      <c r="O133" s="162">
        <v>0</v>
      </c>
      <c r="P133" s="162">
        <v>1</v>
      </c>
      <c r="Q133" s="163">
        <v>-1</v>
      </c>
      <c r="R133" s="162">
        <v>0</v>
      </c>
      <c r="S133" s="162">
        <v>1</v>
      </c>
      <c r="T133" s="163">
        <v>-1</v>
      </c>
      <c r="U133" s="164">
        <v>0</v>
      </c>
    </row>
    <row r="134" ht="15" customHeight="1">
      <c r="A134" s="139"/>
      <c r="B134" s="155">
        <v>11857</v>
      </c>
      <c r="C134" t="s" s="156">
        <v>454</v>
      </c>
      <c r="D134" t="s" s="156">
        <v>455</v>
      </c>
      <c r="E134" s="161">
        <v>120</v>
      </c>
      <c r="F134" s="162">
        <v>8</v>
      </c>
      <c r="G134" s="162">
        <v>0</v>
      </c>
      <c r="H134" s="162">
        <v>0</v>
      </c>
      <c r="I134" s="163">
        <v>0</v>
      </c>
      <c r="J134" s="162">
        <v>0</v>
      </c>
      <c r="K134" s="162">
        <v>0</v>
      </c>
      <c r="L134" s="163">
        <v>0</v>
      </c>
      <c r="M134" s="164">
        <v>0</v>
      </c>
      <c r="N134" s="162">
        <v>3</v>
      </c>
      <c r="O134" s="162">
        <v>0</v>
      </c>
      <c r="P134" s="162">
        <v>0</v>
      </c>
      <c r="Q134" s="163">
        <v>0</v>
      </c>
      <c r="R134" s="162">
        <v>0</v>
      </c>
      <c r="S134" s="162">
        <v>0</v>
      </c>
      <c r="T134" s="163">
        <v>0</v>
      </c>
      <c r="U134" s="164">
        <v>0</v>
      </c>
    </row>
    <row r="135" ht="15" customHeight="1">
      <c r="A135" s="139"/>
      <c r="B135" s="155">
        <v>13145</v>
      </c>
      <c r="C135" t="s" s="156">
        <v>454</v>
      </c>
      <c r="D135" t="s" s="156">
        <v>138</v>
      </c>
      <c r="E135" s="161">
        <v>31</v>
      </c>
      <c r="F135" s="162">
        <v>4</v>
      </c>
      <c r="G135" s="162">
        <v>0</v>
      </c>
      <c r="H135" s="162">
        <v>0</v>
      </c>
      <c r="I135" s="163">
        <v>0</v>
      </c>
      <c r="J135" s="162">
        <v>2</v>
      </c>
      <c r="K135" s="162">
        <v>0</v>
      </c>
      <c r="L135" s="163">
        <v>2</v>
      </c>
      <c r="M135" s="164">
        <v>50</v>
      </c>
      <c r="N135" s="162">
        <v>3</v>
      </c>
      <c r="O135" s="162">
        <v>0</v>
      </c>
      <c r="P135" s="162">
        <v>0</v>
      </c>
      <c r="Q135" s="163">
        <v>0</v>
      </c>
      <c r="R135" s="162">
        <v>0</v>
      </c>
      <c r="S135" s="162">
        <v>0</v>
      </c>
      <c r="T135" s="163">
        <v>0</v>
      </c>
      <c r="U135" s="164">
        <v>0</v>
      </c>
    </row>
    <row r="136" ht="15" customHeight="1">
      <c r="A136" s="139"/>
      <c r="B136" s="155">
        <v>1998</v>
      </c>
      <c r="C136" t="s" s="156">
        <v>458</v>
      </c>
      <c r="D136" t="s" s="156">
        <v>459</v>
      </c>
      <c r="E136" s="161">
        <v>75</v>
      </c>
      <c r="F136" s="162">
        <v>5</v>
      </c>
      <c r="G136" s="162">
        <v>0</v>
      </c>
      <c r="H136" s="162">
        <v>0</v>
      </c>
      <c r="I136" s="163">
        <v>0</v>
      </c>
      <c r="J136" s="162">
        <v>0</v>
      </c>
      <c r="K136" s="162">
        <v>0</v>
      </c>
      <c r="L136" s="163">
        <v>0</v>
      </c>
      <c r="M136" s="164">
        <v>0</v>
      </c>
      <c r="N136" s="162">
        <v>3</v>
      </c>
      <c r="O136" s="162">
        <v>0</v>
      </c>
      <c r="P136" s="162">
        <v>0</v>
      </c>
      <c r="Q136" s="163">
        <v>0</v>
      </c>
      <c r="R136" s="162">
        <v>0</v>
      </c>
      <c r="S136" s="162">
        <v>0</v>
      </c>
      <c r="T136" s="163">
        <v>0</v>
      </c>
      <c r="U136" s="164">
        <v>0</v>
      </c>
    </row>
    <row r="137" ht="15" customHeight="1">
      <c r="A137" s="139"/>
      <c r="B137" s="155">
        <v>2150</v>
      </c>
      <c r="C137" t="s" s="156">
        <v>458</v>
      </c>
      <c r="D137" t="s" s="156">
        <v>460</v>
      </c>
      <c r="E137" s="161">
        <v>72</v>
      </c>
      <c r="F137" s="162">
        <v>5</v>
      </c>
      <c r="G137" s="162">
        <v>0</v>
      </c>
      <c r="H137" s="162">
        <v>0</v>
      </c>
      <c r="I137" s="163">
        <v>0</v>
      </c>
      <c r="J137" s="162">
        <v>0</v>
      </c>
      <c r="K137" s="162">
        <v>0</v>
      </c>
      <c r="L137" s="163">
        <v>0</v>
      </c>
      <c r="M137" s="164">
        <v>0</v>
      </c>
      <c r="N137" s="162">
        <v>3</v>
      </c>
      <c r="O137" s="162">
        <v>0</v>
      </c>
      <c r="P137" s="162">
        <v>0</v>
      </c>
      <c r="Q137" s="163">
        <v>0</v>
      </c>
      <c r="R137" s="162">
        <v>0</v>
      </c>
      <c r="S137" s="162">
        <v>0</v>
      </c>
      <c r="T137" s="163">
        <v>0</v>
      </c>
      <c r="U137" s="164">
        <v>0</v>
      </c>
    </row>
    <row r="138" ht="15" customHeight="1">
      <c r="A138" s="139"/>
      <c r="B138" s="155">
        <v>7856</v>
      </c>
      <c r="C138" t="s" s="156">
        <v>458</v>
      </c>
      <c r="D138" t="s" s="156">
        <v>461</v>
      </c>
      <c r="E138" s="161">
        <v>90</v>
      </c>
      <c r="F138" s="162">
        <v>6</v>
      </c>
      <c r="G138" s="162">
        <v>0</v>
      </c>
      <c r="H138" s="162">
        <v>0</v>
      </c>
      <c r="I138" s="163">
        <v>0</v>
      </c>
      <c r="J138" s="162">
        <v>0</v>
      </c>
      <c r="K138" s="162">
        <v>2</v>
      </c>
      <c r="L138" s="163">
        <v>-2</v>
      </c>
      <c r="M138" s="164">
        <v>0</v>
      </c>
      <c r="N138" s="162">
        <v>3</v>
      </c>
      <c r="O138" s="162">
        <v>0</v>
      </c>
      <c r="P138" s="162">
        <v>0</v>
      </c>
      <c r="Q138" s="163">
        <v>0</v>
      </c>
      <c r="R138" s="162">
        <v>0</v>
      </c>
      <c r="S138" s="162">
        <v>0</v>
      </c>
      <c r="T138" s="163">
        <v>0</v>
      </c>
      <c r="U138" s="164">
        <v>0</v>
      </c>
    </row>
    <row r="139" ht="15" customHeight="1">
      <c r="A139" s="139"/>
      <c r="B139" s="155">
        <v>8030</v>
      </c>
      <c r="C139" t="s" s="156">
        <v>458</v>
      </c>
      <c r="D139" t="s" s="156">
        <v>462</v>
      </c>
      <c r="E139" s="161">
        <v>46</v>
      </c>
      <c r="F139" s="162">
        <v>4</v>
      </c>
      <c r="G139" s="162">
        <v>0</v>
      </c>
      <c r="H139" s="162">
        <v>0</v>
      </c>
      <c r="I139" s="163">
        <v>0</v>
      </c>
      <c r="J139" s="162">
        <v>0</v>
      </c>
      <c r="K139" s="162">
        <v>0</v>
      </c>
      <c r="L139" s="163">
        <v>0</v>
      </c>
      <c r="M139" s="164">
        <v>0</v>
      </c>
      <c r="N139" s="162">
        <v>3</v>
      </c>
      <c r="O139" s="162">
        <v>0</v>
      </c>
      <c r="P139" s="162">
        <v>0</v>
      </c>
      <c r="Q139" s="163">
        <v>0</v>
      </c>
      <c r="R139" s="162">
        <v>0</v>
      </c>
      <c r="S139" s="162">
        <v>0</v>
      </c>
      <c r="T139" s="163">
        <v>0</v>
      </c>
      <c r="U139" s="164">
        <v>0</v>
      </c>
    </row>
    <row r="140" ht="15" customHeight="1">
      <c r="A140" s="139"/>
      <c r="B140" s="155">
        <v>8878</v>
      </c>
      <c r="C140" t="s" s="156">
        <v>458</v>
      </c>
      <c r="D140" t="s" s="156">
        <v>463</v>
      </c>
      <c r="E140" s="161">
        <v>170</v>
      </c>
      <c r="F140" s="162">
        <v>12</v>
      </c>
      <c r="G140" s="162">
        <v>2</v>
      </c>
      <c r="H140" s="162">
        <v>0</v>
      </c>
      <c r="I140" s="163">
        <v>2</v>
      </c>
      <c r="J140" s="162">
        <v>5</v>
      </c>
      <c r="K140" s="162">
        <v>2</v>
      </c>
      <c r="L140" s="163">
        <v>3</v>
      </c>
      <c r="M140" s="164">
        <v>25</v>
      </c>
      <c r="N140" s="162">
        <v>4</v>
      </c>
      <c r="O140" s="162">
        <v>0</v>
      </c>
      <c r="P140" s="162">
        <v>1</v>
      </c>
      <c r="Q140" s="163">
        <v>-1</v>
      </c>
      <c r="R140" s="162">
        <v>0</v>
      </c>
      <c r="S140" s="162">
        <v>2</v>
      </c>
      <c r="T140" s="163">
        <v>-2</v>
      </c>
      <c r="U140" s="164">
        <v>0</v>
      </c>
    </row>
    <row r="141" ht="15" customHeight="1">
      <c r="A141" s="139"/>
      <c r="B141" s="155">
        <v>969</v>
      </c>
      <c r="C141" t="s" s="156">
        <v>464</v>
      </c>
      <c r="D141" t="s" s="156">
        <v>138</v>
      </c>
      <c r="E141" s="161">
        <v>120</v>
      </c>
      <c r="F141" s="162">
        <v>8</v>
      </c>
      <c r="G141" s="162">
        <v>0</v>
      </c>
      <c r="H141" s="162">
        <v>0</v>
      </c>
      <c r="I141" s="163">
        <v>0</v>
      </c>
      <c r="J141" s="162">
        <v>0</v>
      </c>
      <c r="K141" s="162">
        <v>0</v>
      </c>
      <c r="L141" s="163">
        <v>0</v>
      </c>
      <c r="M141" s="164">
        <v>0</v>
      </c>
      <c r="N141" s="162">
        <v>3</v>
      </c>
      <c r="O141" s="162">
        <v>0</v>
      </c>
      <c r="P141" s="162">
        <v>0</v>
      </c>
      <c r="Q141" s="163">
        <v>0</v>
      </c>
      <c r="R141" s="162">
        <v>0</v>
      </c>
      <c r="S141" s="162">
        <v>0</v>
      </c>
      <c r="T141" s="163">
        <v>0</v>
      </c>
      <c r="U141" s="164">
        <v>0</v>
      </c>
    </row>
    <row r="142" ht="15" customHeight="1">
      <c r="A142" s="139"/>
      <c r="B142" s="155">
        <v>3298</v>
      </c>
      <c r="C142" t="s" s="156">
        <v>464</v>
      </c>
      <c r="D142" t="s" s="156">
        <v>138</v>
      </c>
      <c r="E142" s="161">
        <v>87</v>
      </c>
      <c r="F142" s="162">
        <v>6</v>
      </c>
      <c r="G142" s="162">
        <v>0</v>
      </c>
      <c r="H142" s="162">
        <v>0</v>
      </c>
      <c r="I142" s="163">
        <v>0</v>
      </c>
      <c r="J142" s="162">
        <v>0</v>
      </c>
      <c r="K142" s="162">
        <v>0</v>
      </c>
      <c r="L142" s="163">
        <v>0</v>
      </c>
      <c r="M142" s="164">
        <v>0</v>
      </c>
      <c r="N142" s="162">
        <v>3</v>
      </c>
      <c r="O142" s="162">
        <v>0</v>
      </c>
      <c r="P142" s="162">
        <v>0</v>
      </c>
      <c r="Q142" s="163">
        <v>0</v>
      </c>
      <c r="R142" s="162">
        <v>0</v>
      </c>
      <c r="S142" s="162">
        <v>0</v>
      </c>
      <c r="T142" s="163">
        <v>0</v>
      </c>
      <c r="U142" s="164">
        <v>0</v>
      </c>
    </row>
    <row r="143" ht="15" customHeight="1">
      <c r="A143" s="139"/>
      <c r="B143" s="155">
        <v>3331</v>
      </c>
      <c r="C143" t="s" s="156">
        <v>464</v>
      </c>
      <c r="D143" t="s" s="156">
        <v>138</v>
      </c>
      <c r="E143" s="161">
        <v>83</v>
      </c>
      <c r="F143" s="162">
        <v>5</v>
      </c>
      <c r="G143" s="162">
        <v>0</v>
      </c>
      <c r="H143" s="162">
        <v>0</v>
      </c>
      <c r="I143" s="163">
        <v>0</v>
      </c>
      <c r="J143" s="162">
        <v>0</v>
      </c>
      <c r="K143" s="162">
        <v>0</v>
      </c>
      <c r="L143" s="163">
        <v>0</v>
      </c>
      <c r="M143" s="164">
        <v>0</v>
      </c>
      <c r="N143" s="162">
        <v>3</v>
      </c>
      <c r="O143" s="162">
        <v>0</v>
      </c>
      <c r="P143" s="162">
        <v>0</v>
      </c>
      <c r="Q143" s="163">
        <v>0</v>
      </c>
      <c r="R143" s="162">
        <v>0</v>
      </c>
      <c r="S143" s="162">
        <v>0</v>
      </c>
      <c r="T143" s="163">
        <v>0</v>
      </c>
      <c r="U143" s="164">
        <v>0</v>
      </c>
    </row>
    <row r="144" ht="15" customHeight="1">
      <c r="A144" s="139"/>
      <c r="B144" s="155">
        <v>3743</v>
      </c>
      <c r="C144" t="s" s="156">
        <v>464</v>
      </c>
      <c r="D144" t="s" s="156">
        <v>138</v>
      </c>
      <c r="E144" s="161">
        <v>206</v>
      </c>
      <c r="F144" s="162">
        <v>14</v>
      </c>
      <c r="G144" s="162">
        <v>1</v>
      </c>
      <c r="H144" s="162">
        <v>0</v>
      </c>
      <c r="I144" s="163">
        <v>1</v>
      </c>
      <c r="J144" s="162">
        <v>3</v>
      </c>
      <c r="K144" s="162">
        <v>0</v>
      </c>
      <c r="L144" s="163">
        <v>3</v>
      </c>
      <c r="M144" s="164">
        <v>21.43</v>
      </c>
      <c r="N144" s="162">
        <v>5</v>
      </c>
      <c r="O144" s="162">
        <v>0</v>
      </c>
      <c r="P144" s="162">
        <v>0</v>
      </c>
      <c r="Q144" s="163">
        <v>0</v>
      </c>
      <c r="R144" s="162">
        <v>0</v>
      </c>
      <c r="S144" s="162">
        <v>0</v>
      </c>
      <c r="T144" s="163">
        <v>0</v>
      </c>
      <c r="U144" s="164">
        <v>0</v>
      </c>
    </row>
    <row r="145" ht="15" customHeight="1">
      <c r="A145" s="139"/>
      <c r="B145" s="155">
        <v>9692</v>
      </c>
      <c r="C145" t="s" s="156">
        <v>464</v>
      </c>
      <c r="D145" t="s" s="156">
        <v>138</v>
      </c>
      <c r="E145" s="161">
        <v>183</v>
      </c>
      <c r="F145" s="162">
        <v>12</v>
      </c>
      <c r="G145" s="162">
        <v>0</v>
      </c>
      <c r="H145" s="162">
        <v>0</v>
      </c>
      <c r="I145" s="163">
        <v>0</v>
      </c>
      <c r="J145" s="162">
        <v>2</v>
      </c>
      <c r="K145" s="162">
        <v>0</v>
      </c>
      <c r="L145" s="163">
        <v>2</v>
      </c>
      <c r="M145" s="164">
        <v>16.67</v>
      </c>
      <c r="N145" s="162">
        <v>4</v>
      </c>
      <c r="O145" s="162">
        <v>0</v>
      </c>
      <c r="P145" s="162">
        <v>0</v>
      </c>
      <c r="Q145" s="163">
        <v>0</v>
      </c>
      <c r="R145" s="162">
        <v>1</v>
      </c>
      <c r="S145" s="162">
        <v>0</v>
      </c>
      <c r="T145" s="163">
        <v>1</v>
      </c>
      <c r="U145" s="164">
        <v>25</v>
      </c>
    </row>
    <row r="146" ht="15" customHeight="1">
      <c r="A146" s="139"/>
      <c r="B146" s="155">
        <v>10613</v>
      </c>
      <c r="C146" t="s" s="156">
        <v>464</v>
      </c>
      <c r="D146" t="s" s="156">
        <v>138</v>
      </c>
      <c r="E146" s="161">
        <v>51</v>
      </c>
      <c r="F146" s="162">
        <v>4</v>
      </c>
      <c r="G146" s="162">
        <v>0</v>
      </c>
      <c r="H146" s="162">
        <v>0</v>
      </c>
      <c r="I146" s="163">
        <v>0</v>
      </c>
      <c r="J146" s="162">
        <v>0</v>
      </c>
      <c r="K146" s="162">
        <v>0</v>
      </c>
      <c r="L146" s="163">
        <v>0</v>
      </c>
      <c r="M146" s="164">
        <v>0</v>
      </c>
      <c r="N146" s="162">
        <v>3</v>
      </c>
      <c r="O146" s="162">
        <v>0</v>
      </c>
      <c r="P146" s="162">
        <v>0</v>
      </c>
      <c r="Q146" s="163">
        <v>0</v>
      </c>
      <c r="R146" s="162">
        <v>0</v>
      </c>
      <c r="S146" s="162">
        <v>0</v>
      </c>
      <c r="T146" s="163">
        <v>0</v>
      </c>
      <c r="U146" s="164">
        <v>0</v>
      </c>
    </row>
    <row r="147" ht="15" customHeight="1">
      <c r="A147" s="139"/>
      <c r="B147" s="155">
        <v>13632</v>
      </c>
      <c r="C147" t="s" s="156">
        <v>464</v>
      </c>
      <c r="D147" t="s" s="156">
        <v>138</v>
      </c>
      <c r="E147" s="161">
        <v>74</v>
      </c>
      <c r="F147" s="162">
        <v>5</v>
      </c>
      <c r="G147" s="162">
        <v>2</v>
      </c>
      <c r="H147" s="162">
        <v>0</v>
      </c>
      <c r="I147" s="163">
        <v>2</v>
      </c>
      <c r="J147" s="162">
        <v>2</v>
      </c>
      <c r="K147" s="162">
        <v>0</v>
      </c>
      <c r="L147" s="163">
        <v>2</v>
      </c>
      <c r="M147" s="164">
        <v>40</v>
      </c>
      <c r="N147" s="162">
        <v>3</v>
      </c>
      <c r="O147" s="162">
        <v>0</v>
      </c>
      <c r="P147" s="162">
        <v>0</v>
      </c>
      <c r="Q147" s="163">
        <v>0</v>
      </c>
      <c r="R147" s="162">
        <v>0</v>
      </c>
      <c r="S147" s="162">
        <v>0</v>
      </c>
      <c r="T147" s="163">
        <v>0</v>
      </c>
      <c r="U147" s="164">
        <v>0</v>
      </c>
    </row>
    <row r="148" ht="15" customHeight="1">
      <c r="A148" s="139"/>
      <c r="B148" s="155">
        <v>2807</v>
      </c>
      <c r="C148" t="s" s="156">
        <v>465</v>
      </c>
      <c r="D148" t="s" s="156">
        <v>138</v>
      </c>
      <c r="E148" s="161">
        <v>225</v>
      </c>
      <c r="F148" s="162">
        <v>15</v>
      </c>
      <c r="G148" s="162">
        <v>0</v>
      </c>
      <c r="H148" s="162">
        <v>1</v>
      </c>
      <c r="I148" s="163">
        <v>-1</v>
      </c>
      <c r="J148" s="162">
        <v>5</v>
      </c>
      <c r="K148" s="162">
        <v>2</v>
      </c>
      <c r="L148" s="163">
        <v>3</v>
      </c>
      <c r="M148" s="164">
        <v>20</v>
      </c>
      <c r="N148" s="162">
        <v>5</v>
      </c>
      <c r="O148" s="162">
        <v>1</v>
      </c>
      <c r="P148" s="162">
        <v>0</v>
      </c>
      <c r="Q148" s="163">
        <v>1</v>
      </c>
      <c r="R148" s="162">
        <v>1</v>
      </c>
      <c r="S148" s="162">
        <v>0</v>
      </c>
      <c r="T148" s="163">
        <v>1</v>
      </c>
      <c r="U148" s="164">
        <v>20</v>
      </c>
    </row>
    <row r="149" ht="15" customHeight="1">
      <c r="A149" s="139"/>
      <c r="B149" s="155">
        <v>4085</v>
      </c>
      <c r="C149" t="s" s="156">
        <v>465</v>
      </c>
      <c r="D149" t="s" s="156">
        <v>466</v>
      </c>
      <c r="E149" s="161">
        <v>156</v>
      </c>
      <c r="F149" s="162">
        <v>10</v>
      </c>
      <c r="G149" s="162">
        <v>0</v>
      </c>
      <c r="H149" s="162">
        <v>0</v>
      </c>
      <c r="I149" s="163">
        <v>0</v>
      </c>
      <c r="J149" s="162">
        <v>2</v>
      </c>
      <c r="K149" s="162">
        <v>0</v>
      </c>
      <c r="L149" s="163">
        <v>2</v>
      </c>
      <c r="M149" s="164">
        <v>20</v>
      </c>
      <c r="N149" s="162">
        <v>4</v>
      </c>
      <c r="O149" s="162">
        <v>0</v>
      </c>
      <c r="P149" s="162">
        <v>0</v>
      </c>
      <c r="Q149" s="163">
        <v>0</v>
      </c>
      <c r="R149" s="162">
        <v>1</v>
      </c>
      <c r="S149" s="162">
        <v>0</v>
      </c>
      <c r="T149" s="163">
        <v>1</v>
      </c>
      <c r="U149" s="164">
        <v>25</v>
      </c>
    </row>
    <row r="150" ht="15" customHeight="1">
      <c r="A150" s="139"/>
      <c r="B150" s="155">
        <v>6326</v>
      </c>
      <c r="C150" t="s" s="156">
        <v>465</v>
      </c>
      <c r="D150" t="s" s="156">
        <v>467</v>
      </c>
      <c r="E150" s="161">
        <v>286</v>
      </c>
      <c r="F150" s="162">
        <v>18</v>
      </c>
      <c r="G150" s="162">
        <v>0</v>
      </c>
      <c r="H150" s="162">
        <v>0</v>
      </c>
      <c r="I150" s="163">
        <v>0</v>
      </c>
      <c r="J150" s="162">
        <v>4</v>
      </c>
      <c r="K150" s="162">
        <v>0</v>
      </c>
      <c r="L150" s="163">
        <v>4</v>
      </c>
      <c r="M150" s="164">
        <v>22.22</v>
      </c>
      <c r="N150" s="162">
        <v>6</v>
      </c>
      <c r="O150" s="162">
        <v>0</v>
      </c>
      <c r="P150" s="162">
        <v>0</v>
      </c>
      <c r="Q150" s="163">
        <v>0</v>
      </c>
      <c r="R150" s="162">
        <v>4</v>
      </c>
      <c r="S150" s="162">
        <v>1</v>
      </c>
      <c r="T150" s="163">
        <v>3</v>
      </c>
      <c r="U150" s="164">
        <v>50</v>
      </c>
    </row>
    <row r="151" ht="15" customHeight="1">
      <c r="A151" s="139"/>
      <c r="B151" s="155">
        <v>10080</v>
      </c>
      <c r="C151" t="s" s="156">
        <v>465</v>
      </c>
      <c r="D151" t="s" s="156">
        <v>468</v>
      </c>
      <c r="E151" s="161">
        <v>98</v>
      </c>
      <c r="F151" s="162">
        <v>7</v>
      </c>
      <c r="G151" s="162">
        <v>1</v>
      </c>
      <c r="H151" s="162">
        <v>0</v>
      </c>
      <c r="I151" s="163">
        <v>1</v>
      </c>
      <c r="J151" s="162">
        <v>2</v>
      </c>
      <c r="K151" s="162">
        <v>0</v>
      </c>
      <c r="L151" s="163">
        <v>2</v>
      </c>
      <c r="M151" s="164">
        <v>28.57</v>
      </c>
      <c r="N151" s="162">
        <v>3</v>
      </c>
      <c r="O151" s="162">
        <v>0</v>
      </c>
      <c r="P151" s="162">
        <v>0</v>
      </c>
      <c r="Q151" s="163">
        <v>0</v>
      </c>
      <c r="R151" s="162">
        <v>2</v>
      </c>
      <c r="S151" s="162">
        <v>1</v>
      </c>
      <c r="T151" s="163">
        <v>1</v>
      </c>
      <c r="U151" s="164">
        <v>33.33</v>
      </c>
    </row>
    <row r="152" ht="15" customHeight="1">
      <c r="A152" s="139"/>
      <c r="B152" s="155">
        <v>4030</v>
      </c>
      <c r="C152" t="s" s="156">
        <v>469</v>
      </c>
      <c r="D152" t="s" s="156">
        <v>138</v>
      </c>
      <c r="E152" s="161">
        <v>248</v>
      </c>
      <c r="F152" s="162">
        <v>15</v>
      </c>
      <c r="G152" s="162">
        <v>0</v>
      </c>
      <c r="H152" s="162">
        <v>0</v>
      </c>
      <c r="I152" s="163">
        <v>0</v>
      </c>
      <c r="J152" s="162">
        <v>0</v>
      </c>
      <c r="K152" s="162">
        <v>0</v>
      </c>
      <c r="L152" s="163">
        <v>0</v>
      </c>
      <c r="M152" s="164">
        <v>0</v>
      </c>
      <c r="N152" s="162">
        <v>6</v>
      </c>
      <c r="O152" s="162">
        <v>0</v>
      </c>
      <c r="P152" s="162">
        <v>0</v>
      </c>
      <c r="Q152" s="163">
        <v>0</v>
      </c>
      <c r="R152" s="162">
        <v>0</v>
      </c>
      <c r="S152" s="162">
        <v>0</v>
      </c>
      <c r="T152" s="163">
        <v>0</v>
      </c>
      <c r="U152" s="164">
        <v>0</v>
      </c>
    </row>
    <row r="153" ht="15" customHeight="1">
      <c r="A153" s="139"/>
      <c r="B153" s="155">
        <v>5530</v>
      </c>
      <c r="C153" t="s" s="156">
        <v>469</v>
      </c>
      <c r="D153" t="s" s="156">
        <v>138</v>
      </c>
      <c r="E153" s="161">
        <v>198</v>
      </c>
      <c r="F153" s="162">
        <v>13</v>
      </c>
      <c r="G153" s="162">
        <v>0</v>
      </c>
      <c r="H153" s="162">
        <v>0</v>
      </c>
      <c r="I153" s="163">
        <v>0</v>
      </c>
      <c r="J153" s="162">
        <v>0</v>
      </c>
      <c r="K153" s="162">
        <v>0</v>
      </c>
      <c r="L153" s="163">
        <v>0</v>
      </c>
      <c r="M153" s="164">
        <v>0</v>
      </c>
      <c r="N153" s="162">
        <v>5</v>
      </c>
      <c r="O153" s="162">
        <v>0</v>
      </c>
      <c r="P153" s="162">
        <v>0</v>
      </c>
      <c r="Q153" s="163">
        <v>0</v>
      </c>
      <c r="R153" s="162">
        <v>0</v>
      </c>
      <c r="S153" s="162">
        <v>0</v>
      </c>
      <c r="T153" s="163">
        <v>0</v>
      </c>
      <c r="U153" s="164">
        <v>0</v>
      </c>
    </row>
    <row r="154" ht="15" customHeight="1">
      <c r="A154" s="139"/>
      <c r="B154" s="155">
        <v>8601</v>
      </c>
      <c r="C154" t="s" s="156">
        <v>469</v>
      </c>
      <c r="D154" t="s" s="156">
        <v>138</v>
      </c>
      <c r="E154" s="161">
        <v>124</v>
      </c>
      <c r="F154" s="162">
        <v>8</v>
      </c>
      <c r="G154" s="162">
        <v>0</v>
      </c>
      <c r="H154" s="162">
        <v>0</v>
      </c>
      <c r="I154" s="163">
        <v>0</v>
      </c>
      <c r="J154" s="162">
        <v>0</v>
      </c>
      <c r="K154" s="162">
        <v>0</v>
      </c>
      <c r="L154" s="163">
        <v>0</v>
      </c>
      <c r="M154" s="164">
        <v>0</v>
      </c>
      <c r="N154" s="162">
        <v>3</v>
      </c>
      <c r="O154" s="162">
        <v>0</v>
      </c>
      <c r="P154" s="162">
        <v>0</v>
      </c>
      <c r="Q154" s="163">
        <v>0</v>
      </c>
      <c r="R154" s="162">
        <v>0</v>
      </c>
      <c r="S154" s="162">
        <v>0</v>
      </c>
      <c r="T154" s="163">
        <v>0</v>
      </c>
      <c r="U154" s="164">
        <v>0</v>
      </c>
    </row>
    <row r="155" ht="15" customHeight="1">
      <c r="A155" s="139"/>
      <c r="B155" s="155">
        <v>9247</v>
      </c>
      <c r="C155" t="s" s="156">
        <v>469</v>
      </c>
      <c r="D155" t="s" s="156">
        <v>138</v>
      </c>
      <c r="E155" s="161">
        <v>167</v>
      </c>
      <c r="F155" s="162">
        <v>11</v>
      </c>
      <c r="G155" s="162">
        <v>0</v>
      </c>
      <c r="H155" s="162">
        <v>0</v>
      </c>
      <c r="I155" s="163">
        <v>0</v>
      </c>
      <c r="J155" s="162">
        <v>1</v>
      </c>
      <c r="K155" s="162">
        <v>0</v>
      </c>
      <c r="L155" s="163">
        <v>1</v>
      </c>
      <c r="M155" s="164">
        <v>9.09</v>
      </c>
      <c r="N155" s="162">
        <v>4</v>
      </c>
      <c r="O155" s="162">
        <v>0</v>
      </c>
      <c r="P155" s="162">
        <v>0</v>
      </c>
      <c r="Q155" s="163">
        <v>0</v>
      </c>
      <c r="R155" s="162">
        <v>0</v>
      </c>
      <c r="S155" s="162">
        <v>0</v>
      </c>
      <c r="T155" s="163">
        <v>0</v>
      </c>
      <c r="U155" s="164">
        <v>0</v>
      </c>
    </row>
    <row r="156" ht="15" customHeight="1">
      <c r="A156" s="139"/>
      <c r="B156" s="155">
        <v>10455</v>
      </c>
      <c r="C156" t="s" s="156">
        <v>469</v>
      </c>
      <c r="D156" t="s" s="156">
        <v>138</v>
      </c>
      <c r="E156" s="161">
        <v>145</v>
      </c>
      <c r="F156" s="162">
        <v>9</v>
      </c>
      <c r="G156" s="162">
        <v>0</v>
      </c>
      <c r="H156" s="162">
        <v>0</v>
      </c>
      <c r="I156" s="163">
        <v>0</v>
      </c>
      <c r="J156" s="162">
        <v>3</v>
      </c>
      <c r="K156" s="162">
        <v>0</v>
      </c>
      <c r="L156" s="163">
        <v>3</v>
      </c>
      <c r="M156" s="164">
        <v>33.33</v>
      </c>
      <c r="N156" s="162">
        <v>3</v>
      </c>
      <c r="O156" s="162">
        <v>0</v>
      </c>
      <c r="P156" s="162">
        <v>0</v>
      </c>
      <c r="Q156" s="163">
        <v>0</v>
      </c>
      <c r="R156" s="162">
        <v>0</v>
      </c>
      <c r="S156" s="162">
        <v>0</v>
      </c>
      <c r="T156" s="163">
        <v>0</v>
      </c>
      <c r="U156" s="164">
        <v>0</v>
      </c>
    </row>
    <row r="157" ht="15" customHeight="1">
      <c r="A157" s="139"/>
      <c r="B157" s="155">
        <v>15064</v>
      </c>
      <c r="C157" t="s" s="156">
        <v>469</v>
      </c>
      <c r="D157" t="s" s="156">
        <v>138</v>
      </c>
      <c r="E157" s="161">
        <v>80</v>
      </c>
      <c r="F157" s="162">
        <v>6</v>
      </c>
      <c r="G157" s="162">
        <v>0</v>
      </c>
      <c r="H157" s="162">
        <v>0</v>
      </c>
      <c r="I157" s="163">
        <v>0</v>
      </c>
      <c r="J157" s="162">
        <v>0</v>
      </c>
      <c r="K157" s="162">
        <v>0</v>
      </c>
      <c r="L157" s="163">
        <v>0</v>
      </c>
      <c r="M157" s="164">
        <v>0</v>
      </c>
      <c r="N157" s="162">
        <v>3</v>
      </c>
      <c r="O157" s="162">
        <v>0</v>
      </c>
      <c r="P157" s="162">
        <v>0</v>
      </c>
      <c r="Q157" s="163">
        <v>0</v>
      </c>
      <c r="R157" s="162">
        <v>0</v>
      </c>
      <c r="S157" s="162">
        <v>0</v>
      </c>
      <c r="T157" s="163">
        <v>0</v>
      </c>
      <c r="U157" s="164">
        <v>0</v>
      </c>
    </row>
    <row r="158" ht="15" customHeight="1">
      <c r="A158" s="139"/>
      <c r="B158" s="155">
        <v>1420</v>
      </c>
      <c r="C158" t="s" s="156">
        <v>470</v>
      </c>
      <c r="D158" t="s" s="156">
        <v>471</v>
      </c>
      <c r="E158" s="161">
        <v>77</v>
      </c>
      <c r="F158" s="162">
        <v>4</v>
      </c>
      <c r="G158" s="162">
        <v>0</v>
      </c>
      <c r="H158" s="162">
        <v>0</v>
      </c>
      <c r="I158" s="163">
        <v>0</v>
      </c>
      <c r="J158" s="162">
        <v>0</v>
      </c>
      <c r="K158" s="162">
        <v>0</v>
      </c>
      <c r="L158" s="163">
        <v>0</v>
      </c>
      <c r="M158" s="164">
        <v>0</v>
      </c>
      <c r="N158" s="162">
        <v>3</v>
      </c>
      <c r="O158" s="162">
        <v>0</v>
      </c>
      <c r="P158" s="162">
        <v>0</v>
      </c>
      <c r="Q158" s="163">
        <v>0</v>
      </c>
      <c r="R158" s="162">
        <v>0</v>
      </c>
      <c r="S158" s="162">
        <v>0</v>
      </c>
      <c r="T158" s="163">
        <v>0</v>
      </c>
      <c r="U158" s="164">
        <v>0</v>
      </c>
    </row>
    <row r="159" ht="15" customHeight="1">
      <c r="A159" s="139"/>
      <c r="B159" s="155">
        <v>1710</v>
      </c>
      <c r="C159" t="s" s="156">
        <v>470</v>
      </c>
      <c r="D159" t="s" s="156">
        <v>472</v>
      </c>
      <c r="E159" s="161">
        <v>164</v>
      </c>
      <c r="F159" s="162">
        <v>11</v>
      </c>
      <c r="G159" s="162">
        <v>0</v>
      </c>
      <c r="H159" s="162">
        <v>0</v>
      </c>
      <c r="I159" s="163">
        <v>0</v>
      </c>
      <c r="J159" s="162">
        <v>0</v>
      </c>
      <c r="K159" s="162">
        <v>1</v>
      </c>
      <c r="L159" s="163">
        <v>-1</v>
      </c>
      <c r="M159" s="164">
        <v>0</v>
      </c>
      <c r="N159" s="162">
        <v>4</v>
      </c>
      <c r="O159" s="162">
        <v>0</v>
      </c>
      <c r="P159" s="162">
        <v>0</v>
      </c>
      <c r="Q159" s="163">
        <v>0</v>
      </c>
      <c r="R159" s="162">
        <v>0</v>
      </c>
      <c r="S159" s="162">
        <v>2</v>
      </c>
      <c r="T159" s="163">
        <v>-2</v>
      </c>
      <c r="U159" s="164">
        <v>0</v>
      </c>
    </row>
    <row r="160" ht="15" customHeight="1">
      <c r="A160" s="139"/>
      <c r="B160" s="155">
        <v>4309</v>
      </c>
      <c r="C160" t="s" s="156">
        <v>470</v>
      </c>
      <c r="D160" t="s" s="156">
        <v>473</v>
      </c>
      <c r="E160" s="161">
        <v>118</v>
      </c>
      <c r="F160" s="162">
        <v>8</v>
      </c>
      <c r="G160" s="162">
        <v>0</v>
      </c>
      <c r="H160" s="162">
        <v>0</v>
      </c>
      <c r="I160" s="163">
        <v>0</v>
      </c>
      <c r="J160" s="162">
        <v>0</v>
      </c>
      <c r="K160" s="162">
        <v>0</v>
      </c>
      <c r="L160" s="163">
        <v>0</v>
      </c>
      <c r="M160" s="164">
        <v>0</v>
      </c>
      <c r="N160" s="162">
        <v>3</v>
      </c>
      <c r="O160" s="162">
        <v>0</v>
      </c>
      <c r="P160" s="162">
        <v>0</v>
      </c>
      <c r="Q160" s="163">
        <v>0</v>
      </c>
      <c r="R160" s="162">
        <v>0</v>
      </c>
      <c r="S160" s="162">
        <v>0</v>
      </c>
      <c r="T160" s="163">
        <v>0</v>
      </c>
      <c r="U160" s="164">
        <v>0</v>
      </c>
    </row>
    <row r="161" ht="15" customHeight="1">
      <c r="A161" s="139"/>
      <c r="B161" s="155">
        <v>6211</v>
      </c>
      <c r="C161" t="s" s="156">
        <v>470</v>
      </c>
      <c r="D161" t="s" s="156">
        <v>474</v>
      </c>
      <c r="E161" s="161">
        <v>91</v>
      </c>
      <c r="F161" s="162">
        <v>6</v>
      </c>
      <c r="G161" s="162">
        <v>0</v>
      </c>
      <c r="H161" s="162">
        <v>0</v>
      </c>
      <c r="I161" s="163">
        <v>0</v>
      </c>
      <c r="J161" s="162">
        <v>0</v>
      </c>
      <c r="K161" s="162">
        <v>0</v>
      </c>
      <c r="L161" s="163">
        <v>0</v>
      </c>
      <c r="M161" s="164">
        <v>0</v>
      </c>
      <c r="N161" s="162">
        <v>3</v>
      </c>
      <c r="O161" s="162">
        <v>0</v>
      </c>
      <c r="P161" s="162">
        <v>0</v>
      </c>
      <c r="Q161" s="163">
        <v>0</v>
      </c>
      <c r="R161" s="162">
        <v>0</v>
      </c>
      <c r="S161" s="162">
        <v>0</v>
      </c>
      <c r="T161" s="163">
        <v>0</v>
      </c>
      <c r="U161" s="164">
        <v>0</v>
      </c>
    </row>
    <row r="162" ht="15" customHeight="1">
      <c r="A162" s="139"/>
      <c r="B162" s="155">
        <v>6873</v>
      </c>
      <c r="C162" t="s" s="156">
        <v>470</v>
      </c>
      <c r="D162" t="s" s="156">
        <v>475</v>
      </c>
      <c r="E162" s="161">
        <v>82</v>
      </c>
      <c r="F162" s="162">
        <v>5</v>
      </c>
      <c r="G162" s="162">
        <v>0</v>
      </c>
      <c r="H162" s="162">
        <v>0</v>
      </c>
      <c r="I162" s="163">
        <v>0</v>
      </c>
      <c r="J162" s="162">
        <v>1</v>
      </c>
      <c r="K162" s="162">
        <v>0</v>
      </c>
      <c r="L162" s="163">
        <v>1</v>
      </c>
      <c r="M162" s="164">
        <v>20</v>
      </c>
      <c r="N162" s="162">
        <v>3</v>
      </c>
      <c r="O162" s="162">
        <v>0</v>
      </c>
      <c r="P162" s="162">
        <v>0</v>
      </c>
      <c r="Q162" s="163">
        <v>0</v>
      </c>
      <c r="R162" s="162">
        <v>0</v>
      </c>
      <c r="S162" s="162">
        <v>0</v>
      </c>
      <c r="T162" s="163">
        <v>0</v>
      </c>
      <c r="U162" s="164">
        <v>0</v>
      </c>
    </row>
    <row r="163" ht="15" customHeight="1">
      <c r="A163" s="139"/>
      <c r="B163" s="155">
        <v>7084</v>
      </c>
      <c r="C163" t="s" s="156">
        <v>470</v>
      </c>
      <c r="D163" t="s" s="156">
        <v>476</v>
      </c>
      <c r="E163" s="161">
        <v>24</v>
      </c>
      <c r="F163" s="162">
        <v>4</v>
      </c>
      <c r="G163" s="162">
        <v>0</v>
      </c>
      <c r="H163" s="162">
        <v>0</v>
      </c>
      <c r="I163" s="163">
        <v>0</v>
      </c>
      <c r="J163" s="162">
        <v>0</v>
      </c>
      <c r="K163" s="162">
        <v>0</v>
      </c>
      <c r="L163" s="163">
        <v>0</v>
      </c>
      <c r="M163" s="164">
        <v>0</v>
      </c>
      <c r="N163" s="162">
        <v>3</v>
      </c>
      <c r="O163" s="162">
        <v>0</v>
      </c>
      <c r="P163" s="162">
        <v>0</v>
      </c>
      <c r="Q163" s="163">
        <v>0</v>
      </c>
      <c r="R163" s="162">
        <v>0</v>
      </c>
      <c r="S163" s="162">
        <v>0</v>
      </c>
      <c r="T163" s="163">
        <v>0</v>
      </c>
      <c r="U163" s="164">
        <v>0</v>
      </c>
    </row>
    <row r="164" ht="15" customHeight="1">
      <c r="A164" s="139"/>
      <c r="B164" s="155">
        <v>1208</v>
      </c>
      <c r="C164" t="s" s="156">
        <v>477</v>
      </c>
      <c r="D164" t="s" s="156">
        <v>478</v>
      </c>
      <c r="E164" s="161">
        <v>140</v>
      </c>
      <c r="F164" s="162">
        <v>10</v>
      </c>
      <c r="G164" s="162">
        <v>0</v>
      </c>
      <c r="H164" s="162">
        <v>0</v>
      </c>
      <c r="I164" s="163">
        <v>0</v>
      </c>
      <c r="J164" s="162">
        <v>0</v>
      </c>
      <c r="K164" s="162">
        <v>1</v>
      </c>
      <c r="L164" s="163">
        <v>-1</v>
      </c>
      <c r="M164" s="164">
        <v>0</v>
      </c>
      <c r="N164" s="162">
        <v>4</v>
      </c>
      <c r="O164" s="162">
        <v>0</v>
      </c>
      <c r="P164" s="162">
        <v>0</v>
      </c>
      <c r="Q164" s="163">
        <v>0</v>
      </c>
      <c r="R164" s="162">
        <v>0</v>
      </c>
      <c r="S164" s="162">
        <v>0</v>
      </c>
      <c r="T164" s="163">
        <v>0</v>
      </c>
      <c r="U164" s="164">
        <v>0</v>
      </c>
    </row>
    <row r="165" ht="15" customHeight="1">
      <c r="A165" s="139"/>
      <c r="B165" s="155">
        <v>4676</v>
      </c>
      <c r="C165" t="s" s="156">
        <v>477</v>
      </c>
      <c r="D165" t="s" s="156">
        <v>479</v>
      </c>
      <c r="E165" s="161">
        <v>83</v>
      </c>
      <c r="F165" s="162">
        <v>6</v>
      </c>
      <c r="G165" s="162">
        <v>0</v>
      </c>
      <c r="H165" s="162">
        <v>0</v>
      </c>
      <c r="I165" s="163">
        <v>0</v>
      </c>
      <c r="J165" s="162">
        <v>2</v>
      </c>
      <c r="K165" s="162">
        <v>0</v>
      </c>
      <c r="L165" s="163">
        <v>2</v>
      </c>
      <c r="M165" s="164">
        <v>33.33</v>
      </c>
      <c r="N165" s="162">
        <v>3</v>
      </c>
      <c r="O165" s="162">
        <v>0</v>
      </c>
      <c r="P165" s="162">
        <v>0</v>
      </c>
      <c r="Q165" s="163">
        <v>0</v>
      </c>
      <c r="R165" s="162">
        <v>0</v>
      </c>
      <c r="S165" s="162">
        <v>0</v>
      </c>
      <c r="T165" s="163">
        <v>0</v>
      </c>
      <c r="U165" s="164">
        <v>0</v>
      </c>
    </row>
    <row r="166" ht="15" customHeight="1">
      <c r="A166" s="139"/>
      <c r="B166" s="155">
        <v>5111</v>
      </c>
      <c r="C166" t="s" s="156">
        <v>477</v>
      </c>
      <c r="D166" t="s" s="156">
        <v>478</v>
      </c>
      <c r="E166" s="161">
        <v>137</v>
      </c>
      <c r="F166" s="162">
        <v>9</v>
      </c>
      <c r="G166" s="162">
        <v>0</v>
      </c>
      <c r="H166" s="162">
        <v>0</v>
      </c>
      <c r="I166" s="163">
        <v>0</v>
      </c>
      <c r="J166" s="162">
        <v>0</v>
      </c>
      <c r="K166" s="162">
        <v>0</v>
      </c>
      <c r="L166" s="163">
        <v>0</v>
      </c>
      <c r="M166" s="164">
        <v>0</v>
      </c>
      <c r="N166" s="162">
        <v>3</v>
      </c>
      <c r="O166" s="162">
        <v>0</v>
      </c>
      <c r="P166" s="162">
        <v>0</v>
      </c>
      <c r="Q166" s="163">
        <v>0</v>
      </c>
      <c r="R166" s="162">
        <v>0</v>
      </c>
      <c r="S166" s="162">
        <v>1</v>
      </c>
      <c r="T166" s="163">
        <v>-1</v>
      </c>
      <c r="U166" s="164">
        <v>0</v>
      </c>
    </row>
    <row r="167" ht="15" customHeight="1">
      <c r="A167" s="139"/>
      <c r="B167" s="155">
        <v>7050</v>
      </c>
      <c r="C167" t="s" s="156">
        <v>477</v>
      </c>
      <c r="D167" t="s" s="156">
        <v>478</v>
      </c>
      <c r="E167" s="161">
        <v>94</v>
      </c>
      <c r="F167" s="162">
        <v>6</v>
      </c>
      <c r="G167" s="162">
        <v>0</v>
      </c>
      <c r="H167" s="162">
        <v>0</v>
      </c>
      <c r="I167" s="163">
        <v>0</v>
      </c>
      <c r="J167" s="162">
        <v>0</v>
      </c>
      <c r="K167" s="162">
        <v>0</v>
      </c>
      <c r="L167" s="163">
        <v>0</v>
      </c>
      <c r="M167" s="164">
        <v>0</v>
      </c>
      <c r="N167" s="162">
        <v>3</v>
      </c>
      <c r="O167" s="162">
        <v>0</v>
      </c>
      <c r="P167" s="162">
        <v>0</v>
      </c>
      <c r="Q167" s="163">
        <v>0</v>
      </c>
      <c r="R167" s="162">
        <v>0</v>
      </c>
      <c r="S167" s="162">
        <v>1</v>
      </c>
      <c r="T167" s="163">
        <v>-1</v>
      </c>
      <c r="U167" s="164">
        <v>0</v>
      </c>
    </row>
    <row r="168" ht="15" customHeight="1">
      <c r="A168" s="139"/>
      <c r="B168" s="155">
        <v>12997</v>
      </c>
      <c r="C168" t="s" s="156">
        <v>477</v>
      </c>
      <c r="D168" t="s" s="156">
        <v>478</v>
      </c>
      <c r="E168" s="161">
        <v>126</v>
      </c>
      <c r="F168" s="162">
        <v>9</v>
      </c>
      <c r="G168" s="162">
        <v>0</v>
      </c>
      <c r="H168" s="162">
        <v>1</v>
      </c>
      <c r="I168" s="163">
        <v>-1</v>
      </c>
      <c r="J168" s="162">
        <v>0</v>
      </c>
      <c r="K168" s="162">
        <v>1</v>
      </c>
      <c r="L168" s="163">
        <v>-1</v>
      </c>
      <c r="M168" s="164">
        <v>0</v>
      </c>
      <c r="N168" s="162">
        <v>3</v>
      </c>
      <c r="O168" s="162">
        <v>0</v>
      </c>
      <c r="P168" s="162">
        <v>0</v>
      </c>
      <c r="Q168" s="163">
        <v>0</v>
      </c>
      <c r="R168" s="162">
        <v>0</v>
      </c>
      <c r="S168" s="162">
        <v>1</v>
      </c>
      <c r="T168" s="163">
        <v>-1</v>
      </c>
      <c r="U168" s="164">
        <v>0</v>
      </c>
    </row>
    <row r="169" ht="15" customHeight="1">
      <c r="A169" s="139"/>
      <c r="B169" s="155">
        <v>1425</v>
      </c>
      <c r="C169" t="s" s="156">
        <v>480</v>
      </c>
      <c r="D169" t="s" s="156">
        <v>481</v>
      </c>
      <c r="E169" s="161">
        <v>102</v>
      </c>
      <c r="F169" s="162">
        <v>6</v>
      </c>
      <c r="G169" s="162">
        <v>0</v>
      </c>
      <c r="H169" s="162">
        <v>0</v>
      </c>
      <c r="I169" s="163">
        <v>0</v>
      </c>
      <c r="J169" s="162">
        <v>0</v>
      </c>
      <c r="K169" s="162">
        <v>0</v>
      </c>
      <c r="L169" s="163">
        <v>0</v>
      </c>
      <c r="M169" s="164">
        <v>0</v>
      </c>
      <c r="N169" s="162">
        <v>3</v>
      </c>
      <c r="O169" s="162">
        <v>0</v>
      </c>
      <c r="P169" s="162">
        <v>0</v>
      </c>
      <c r="Q169" s="163">
        <v>0</v>
      </c>
      <c r="R169" s="162">
        <v>0</v>
      </c>
      <c r="S169" s="162">
        <v>0</v>
      </c>
      <c r="T169" s="163">
        <v>0</v>
      </c>
      <c r="U169" s="164">
        <v>0</v>
      </c>
    </row>
    <row r="170" ht="15" customHeight="1">
      <c r="A170" s="139"/>
      <c r="B170" s="155">
        <v>3425</v>
      </c>
      <c r="C170" t="s" s="156">
        <v>480</v>
      </c>
      <c r="D170" t="s" s="156">
        <v>478</v>
      </c>
      <c r="E170" s="161">
        <v>113</v>
      </c>
      <c r="F170" s="162">
        <v>7</v>
      </c>
      <c r="G170" s="162">
        <v>0</v>
      </c>
      <c r="H170" s="162">
        <v>0</v>
      </c>
      <c r="I170" s="163">
        <v>0</v>
      </c>
      <c r="J170" s="162">
        <v>0</v>
      </c>
      <c r="K170" s="162">
        <v>0</v>
      </c>
      <c r="L170" s="163">
        <v>0</v>
      </c>
      <c r="M170" s="164">
        <v>0</v>
      </c>
      <c r="N170" s="162">
        <v>3</v>
      </c>
      <c r="O170" s="162">
        <v>0</v>
      </c>
      <c r="P170" s="162">
        <v>0</v>
      </c>
      <c r="Q170" s="163">
        <v>0</v>
      </c>
      <c r="R170" s="162">
        <v>0</v>
      </c>
      <c r="S170" s="162">
        <v>0</v>
      </c>
      <c r="T170" s="163">
        <v>0</v>
      </c>
      <c r="U170" s="164">
        <v>0</v>
      </c>
    </row>
    <row r="171" ht="15" customHeight="1">
      <c r="A171" s="139"/>
      <c r="B171" s="155">
        <v>10902</v>
      </c>
      <c r="C171" t="s" s="156">
        <v>480</v>
      </c>
      <c r="D171" t="s" s="156">
        <v>482</v>
      </c>
      <c r="E171" s="161">
        <v>29</v>
      </c>
      <c r="F171" s="162">
        <v>4</v>
      </c>
      <c r="G171" s="162">
        <v>0</v>
      </c>
      <c r="H171" s="162">
        <v>0</v>
      </c>
      <c r="I171" s="163">
        <v>0</v>
      </c>
      <c r="J171" s="162">
        <v>1</v>
      </c>
      <c r="K171" s="162">
        <v>0</v>
      </c>
      <c r="L171" s="163">
        <v>1</v>
      </c>
      <c r="M171" s="164">
        <v>25</v>
      </c>
      <c r="N171" s="162">
        <v>3</v>
      </c>
      <c r="O171" s="162">
        <v>0</v>
      </c>
      <c r="P171" s="162">
        <v>0</v>
      </c>
      <c r="Q171" s="163">
        <v>0</v>
      </c>
      <c r="R171" s="162">
        <v>1</v>
      </c>
      <c r="S171" s="162">
        <v>0</v>
      </c>
      <c r="T171" s="163">
        <v>1</v>
      </c>
      <c r="U171" s="164">
        <v>33.33</v>
      </c>
    </row>
    <row r="172" ht="15" customHeight="1">
      <c r="A172" s="139"/>
      <c r="B172" s="155">
        <v>11096</v>
      </c>
      <c r="C172" t="s" s="156">
        <v>480</v>
      </c>
      <c r="D172" t="s" s="156">
        <v>483</v>
      </c>
      <c r="E172" s="161">
        <v>31</v>
      </c>
      <c r="F172" s="162">
        <v>4</v>
      </c>
      <c r="G172" s="162">
        <v>0</v>
      </c>
      <c r="H172" s="162">
        <v>0</v>
      </c>
      <c r="I172" s="163">
        <v>0</v>
      </c>
      <c r="J172" s="162">
        <v>0</v>
      </c>
      <c r="K172" s="162">
        <v>0</v>
      </c>
      <c r="L172" s="163">
        <v>0</v>
      </c>
      <c r="M172" s="164">
        <v>0</v>
      </c>
      <c r="N172" s="162">
        <v>3</v>
      </c>
      <c r="O172" s="162">
        <v>0</v>
      </c>
      <c r="P172" s="162">
        <v>0</v>
      </c>
      <c r="Q172" s="163">
        <v>0</v>
      </c>
      <c r="R172" s="162">
        <v>0</v>
      </c>
      <c r="S172" s="162">
        <v>0</v>
      </c>
      <c r="T172" s="163">
        <v>0</v>
      </c>
      <c r="U172" s="164">
        <v>0</v>
      </c>
    </row>
    <row r="173" ht="15" customHeight="1">
      <c r="A173" s="139"/>
      <c r="B173" s="155">
        <v>11792</v>
      </c>
      <c r="C173" t="s" s="156">
        <v>480</v>
      </c>
      <c r="D173" t="s" s="156">
        <v>478</v>
      </c>
      <c r="E173" s="161">
        <v>46</v>
      </c>
      <c r="F173" s="162">
        <v>4</v>
      </c>
      <c r="G173" s="162">
        <v>0</v>
      </c>
      <c r="H173" s="162">
        <v>0</v>
      </c>
      <c r="I173" s="163">
        <v>0</v>
      </c>
      <c r="J173" s="162">
        <v>3</v>
      </c>
      <c r="K173" s="162">
        <v>0</v>
      </c>
      <c r="L173" s="163">
        <v>3</v>
      </c>
      <c r="M173" s="164">
        <v>75</v>
      </c>
      <c r="N173" s="162">
        <v>3</v>
      </c>
      <c r="O173" s="162">
        <v>0</v>
      </c>
      <c r="P173" s="162">
        <v>0</v>
      </c>
      <c r="Q173" s="163">
        <v>0</v>
      </c>
      <c r="R173" s="162">
        <v>0</v>
      </c>
      <c r="S173" s="162">
        <v>0</v>
      </c>
      <c r="T173" s="163">
        <v>0</v>
      </c>
      <c r="U173" s="164">
        <v>0</v>
      </c>
    </row>
    <row r="174" ht="15" customHeight="1">
      <c r="A174" s="139"/>
      <c r="B174" s="155">
        <v>1276</v>
      </c>
      <c r="C174" t="s" s="156">
        <v>484</v>
      </c>
      <c r="D174" t="s" s="156">
        <v>485</v>
      </c>
      <c r="E174" s="161">
        <v>125</v>
      </c>
      <c r="F174" s="162">
        <v>8</v>
      </c>
      <c r="G174" s="162">
        <v>2</v>
      </c>
      <c r="H174" s="162">
        <v>0</v>
      </c>
      <c r="I174" s="163">
        <v>2</v>
      </c>
      <c r="J174" s="162">
        <v>2</v>
      </c>
      <c r="K174" s="162">
        <v>0</v>
      </c>
      <c r="L174" s="163">
        <v>2</v>
      </c>
      <c r="M174" s="164">
        <v>25</v>
      </c>
      <c r="N174" s="162">
        <v>3</v>
      </c>
      <c r="O174" s="162">
        <v>0</v>
      </c>
      <c r="P174" s="162">
        <v>0</v>
      </c>
      <c r="Q174" s="163">
        <v>0</v>
      </c>
      <c r="R174" s="162">
        <v>0</v>
      </c>
      <c r="S174" s="162">
        <v>0</v>
      </c>
      <c r="T174" s="163">
        <v>0</v>
      </c>
      <c r="U174" s="164">
        <v>0</v>
      </c>
    </row>
    <row r="175" ht="15" customHeight="1">
      <c r="A175" s="139"/>
      <c r="B175" s="155">
        <v>2398</v>
      </c>
      <c r="C175" t="s" s="156">
        <v>484</v>
      </c>
      <c r="D175" t="s" s="156">
        <v>486</v>
      </c>
      <c r="E175" s="161">
        <v>184</v>
      </c>
      <c r="F175" s="162">
        <v>12</v>
      </c>
      <c r="G175" s="162">
        <v>0</v>
      </c>
      <c r="H175" s="162">
        <v>0</v>
      </c>
      <c r="I175" s="163">
        <v>0</v>
      </c>
      <c r="J175" s="162">
        <v>0</v>
      </c>
      <c r="K175" s="162">
        <v>1</v>
      </c>
      <c r="L175" s="163">
        <v>-1</v>
      </c>
      <c r="M175" s="164">
        <v>0</v>
      </c>
      <c r="N175" s="162">
        <v>4</v>
      </c>
      <c r="O175" s="162">
        <v>0</v>
      </c>
      <c r="P175" s="162">
        <v>0</v>
      </c>
      <c r="Q175" s="163">
        <v>0</v>
      </c>
      <c r="R175" s="162">
        <v>0</v>
      </c>
      <c r="S175" s="162">
        <v>1</v>
      </c>
      <c r="T175" s="163">
        <v>-1</v>
      </c>
      <c r="U175" s="164">
        <v>0</v>
      </c>
    </row>
    <row r="176" ht="15" customHeight="1">
      <c r="A176" s="139"/>
      <c r="B176" s="155">
        <v>3356</v>
      </c>
      <c r="C176" t="s" s="156">
        <v>484</v>
      </c>
      <c r="D176" t="s" s="156">
        <v>487</v>
      </c>
      <c r="E176" s="161">
        <v>70</v>
      </c>
      <c r="F176" s="162">
        <v>5</v>
      </c>
      <c r="G176" s="162">
        <v>0</v>
      </c>
      <c r="H176" s="162">
        <v>0</v>
      </c>
      <c r="I176" s="163">
        <v>0</v>
      </c>
      <c r="J176" s="162">
        <v>0</v>
      </c>
      <c r="K176" s="162">
        <v>0</v>
      </c>
      <c r="L176" s="163">
        <v>0</v>
      </c>
      <c r="M176" s="164">
        <v>0</v>
      </c>
      <c r="N176" s="162">
        <v>3</v>
      </c>
      <c r="O176" s="162">
        <v>0</v>
      </c>
      <c r="P176" s="162">
        <v>0</v>
      </c>
      <c r="Q176" s="163">
        <v>0</v>
      </c>
      <c r="R176" s="162">
        <v>0</v>
      </c>
      <c r="S176" s="162">
        <v>0</v>
      </c>
      <c r="T176" s="163">
        <v>0</v>
      </c>
      <c r="U176" s="164">
        <v>0</v>
      </c>
    </row>
    <row r="177" ht="15" customHeight="1">
      <c r="A177" s="139"/>
      <c r="B177" s="155">
        <v>4927</v>
      </c>
      <c r="C177" t="s" s="156">
        <v>484</v>
      </c>
      <c r="D177" t="s" s="156">
        <v>488</v>
      </c>
      <c r="E177" s="161">
        <v>93</v>
      </c>
      <c r="F177" s="162">
        <v>6</v>
      </c>
      <c r="G177" s="162">
        <v>0</v>
      </c>
      <c r="H177" s="162">
        <v>0</v>
      </c>
      <c r="I177" s="163">
        <v>0</v>
      </c>
      <c r="J177" s="162">
        <v>2</v>
      </c>
      <c r="K177" s="162">
        <v>0</v>
      </c>
      <c r="L177" s="163">
        <v>2</v>
      </c>
      <c r="M177" s="164">
        <v>33.33</v>
      </c>
      <c r="N177" s="162">
        <v>3</v>
      </c>
      <c r="O177" s="162">
        <v>0</v>
      </c>
      <c r="P177" s="162">
        <v>0</v>
      </c>
      <c r="Q177" s="163">
        <v>0</v>
      </c>
      <c r="R177" s="162">
        <v>0</v>
      </c>
      <c r="S177" s="162">
        <v>0</v>
      </c>
      <c r="T177" s="163">
        <v>0</v>
      </c>
      <c r="U177" s="164">
        <v>0</v>
      </c>
    </row>
    <row r="178" ht="15" customHeight="1">
      <c r="A178" s="139"/>
      <c r="B178" s="155">
        <v>10185</v>
      </c>
      <c r="C178" t="s" s="156">
        <v>484</v>
      </c>
      <c r="D178" t="s" s="156">
        <v>489</v>
      </c>
      <c r="E178" s="161">
        <v>66</v>
      </c>
      <c r="F178" s="162">
        <v>4</v>
      </c>
      <c r="G178" s="162">
        <v>0</v>
      </c>
      <c r="H178" s="162">
        <v>0</v>
      </c>
      <c r="I178" s="163">
        <v>0</v>
      </c>
      <c r="J178" s="162">
        <v>0</v>
      </c>
      <c r="K178" s="162">
        <v>0</v>
      </c>
      <c r="L178" s="163">
        <v>0</v>
      </c>
      <c r="M178" s="164">
        <v>0</v>
      </c>
      <c r="N178" s="162">
        <v>3</v>
      </c>
      <c r="O178" s="162">
        <v>0</v>
      </c>
      <c r="P178" s="162">
        <v>0</v>
      </c>
      <c r="Q178" s="163">
        <v>0</v>
      </c>
      <c r="R178" s="162">
        <v>0</v>
      </c>
      <c r="S178" s="162">
        <v>0</v>
      </c>
      <c r="T178" s="163">
        <v>0</v>
      </c>
      <c r="U178" s="164">
        <v>0</v>
      </c>
    </row>
    <row r="179" ht="15" customHeight="1">
      <c r="A179" s="139"/>
      <c r="B179" s="155">
        <v>10349</v>
      </c>
      <c r="C179" t="s" s="156">
        <v>484</v>
      </c>
      <c r="D179" t="s" s="156">
        <v>490</v>
      </c>
      <c r="E179" s="161">
        <v>41</v>
      </c>
      <c r="F179" s="162">
        <v>4</v>
      </c>
      <c r="G179" s="162">
        <v>0</v>
      </c>
      <c r="H179" s="162">
        <v>0</v>
      </c>
      <c r="I179" s="163">
        <v>0</v>
      </c>
      <c r="J179" s="162">
        <v>0</v>
      </c>
      <c r="K179" s="162">
        <v>0</v>
      </c>
      <c r="L179" s="163">
        <v>0</v>
      </c>
      <c r="M179" s="164">
        <v>0</v>
      </c>
      <c r="N179" s="162">
        <v>3</v>
      </c>
      <c r="O179" s="162">
        <v>0</v>
      </c>
      <c r="P179" s="162">
        <v>0</v>
      </c>
      <c r="Q179" s="163">
        <v>0</v>
      </c>
      <c r="R179" s="162">
        <v>0</v>
      </c>
      <c r="S179" s="162">
        <v>0</v>
      </c>
      <c r="T179" s="163">
        <v>0</v>
      </c>
      <c r="U179" s="164">
        <v>0</v>
      </c>
    </row>
    <row r="180" ht="15" customHeight="1">
      <c r="A180" s="139"/>
      <c r="B180" s="155">
        <v>3870</v>
      </c>
      <c r="C180" t="s" s="156">
        <v>491</v>
      </c>
      <c r="D180" t="s" s="156">
        <v>492</v>
      </c>
      <c r="E180" s="161">
        <v>0</v>
      </c>
      <c r="F180" s="162">
        <v>24</v>
      </c>
      <c r="G180" s="162">
        <v>0</v>
      </c>
      <c r="H180" s="162">
        <v>0</v>
      </c>
      <c r="I180" s="163">
        <v>0</v>
      </c>
      <c r="J180" s="162">
        <v>0</v>
      </c>
      <c r="K180" s="162">
        <v>0</v>
      </c>
      <c r="L180" s="163">
        <v>0</v>
      </c>
      <c r="M180" s="164">
        <v>0</v>
      </c>
      <c r="N180" s="162">
        <v>3</v>
      </c>
      <c r="O180" s="162">
        <v>0</v>
      </c>
      <c r="P180" s="162">
        <v>0</v>
      </c>
      <c r="Q180" s="163">
        <v>0</v>
      </c>
      <c r="R180" s="162">
        <v>0</v>
      </c>
      <c r="S180" s="162">
        <v>0</v>
      </c>
      <c r="T180" s="163">
        <v>0</v>
      </c>
      <c r="U180" s="164">
        <v>0</v>
      </c>
    </row>
    <row r="181" ht="15" customHeight="1">
      <c r="A181" s="139"/>
      <c r="B181" s="155">
        <v>2281</v>
      </c>
      <c r="C181" t="s" s="156">
        <v>493</v>
      </c>
      <c r="D181" t="s" s="156">
        <v>494</v>
      </c>
      <c r="E181" s="161">
        <v>172</v>
      </c>
      <c r="F181" s="162">
        <v>9</v>
      </c>
      <c r="G181" s="162">
        <v>0</v>
      </c>
      <c r="H181" s="162">
        <v>0</v>
      </c>
      <c r="I181" s="163">
        <v>0</v>
      </c>
      <c r="J181" s="162">
        <v>0</v>
      </c>
      <c r="K181" s="162">
        <v>0</v>
      </c>
      <c r="L181" s="163">
        <v>0</v>
      </c>
      <c r="M181" s="164">
        <v>0</v>
      </c>
      <c r="N181" s="162">
        <v>3</v>
      </c>
      <c r="O181" s="162">
        <v>0</v>
      </c>
      <c r="P181" s="162">
        <v>0</v>
      </c>
      <c r="Q181" s="163">
        <v>0</v>
      </c>
      <c r="R181" s="162">
        <v>0</v>
      </c>
      <c r="S181" s="162">
        <v>0</v>
      </c>
      <c r="T181" s="163">
        <v>0</v>
      </c>
      <c r="U181" s="164">
        <v>0</v>
      </c>
    </row>
    <row r="182" ht="15" customHeight="1">
      <c r="A182" s="139"/>
      <c r="B182" s="155">
        <v>2913</v>
      </c>
      <c r="C182" t="s" s="156">
        <v>493</v>
      </c>
      <c r="D182" t="s" s="156">
        <v>495</v>
      </c>
      <c r="E182" s="161">
        <v>122</v>
      </c>
      <c r="F182" s="162">
        <v>8</v>
      </c>
      <c r="G182" s="162">
        <v>0</v>
      </c>
      <c r="H182" s="162">
        <v>1</v>
      </c>
      <c r="I182" s="163">
        <v>-1</v>
      </c>
      <c r="J182" s="162">
        <v>4</v>
      </c>
      <c r="K182" s="162">
        <v>3</v>
      </c>
      <c r="L182" s="163">
        <v>1</v>
      </c>
      <c r="M182" s="164">
        <v>12.5</v>
      </c>
      <c r="N182" s="162">
        <v>3</v>
      </c>
      <c r="O182" s="162">
        <v>0</v>
      </c>
      <c r="P182" s="162">
        <v>2</v>
      </c>
      <c r="Q182" s="163">
        <v>-2</v>
      </c>
      <c r="R182" s="162">
        <v>0</v>
      </c>
      <c r="S182" s="162">
        <v>3</v>
      </c>
      <c r="T182" s="163">
        <v>-3</v>
      </c>
      <c r="U182" s="164">
        <v>0</v>
      </c>
    </row>
    <row r="183" ht="15" customHeight="1">
      <c r="A183" s="139"/>
      <c r="B183" s="155">
        <v>3872</v>
      </c>
      <c r="C183" t="s" s="156">
        <v>493</v>
      </c>
      <c r="D183" t="s" s="156">
        <v>496</v>
      </c>
      <c r="E183" s="161">
        <v>158</v>
      </c>
      <c r="F183" s="162">
        <v>10</v>
      </c>
      <c r="G183" s="162">
        <v>0</v>
      </c>
      <c r="H183" s="162">
        <v>0</v>
      </c>
      <c r="I183" s="163">
        <v>0</v>
      </c>
      <c r="J183" s="162">
        <v>2</v>
      </c>
      <c r="K183" s="162">
        <v>0</v>
      </c>
      <c r="L183" s="163">
        <v>2</v>
      </c>
      <c r="M183" s="164">
        <v>20</v>
      </c>
      <c r="N183" s="162">
        <v>4</v>
      </c>
      <c r="O183" s="162">
        <v>0</v>
      </c>
      <c r="P183" s="162">
        <v>0</v>
      </c>
      <c r="Q183" s="163">
        <v>0</v>
      </c>
      <c r="R183" s="162">
        <v>0</v>
      </c>
      <c r="S183" s="162">
        <v>0</v>
      </c>
      <c r="T183" s="163">
        <v>0</v>
      </c>
      <c r="U183" s="164">
        <v>0</v>
      </c>
    </row>
    <row r="184" ht="15" customHeight="1">
      <c r="A184" s="139"/>
      <c r="B184" s="155">
        <v>5166</v>
      </c>
      <c r="C184" t="s" s="156">
        <v>493</v>
      </c>
      <c r="D184" t="s" s="156">
        <v>497</v>
      </c>
      <c r="E184" s="161">
        <v>112</v>
      </c>
      <c r="F184" s="162">
        <v>7</v>
      </c>
      <c r="G184" s="162">
        <v>0</v>
      </c>
      <c r="H184" s="162">
        <v>0</v>
      </c>
      <c r="I184" s="163">
        <v>0</v>
      </c>
      <c r="J184" s="162">
        <v>0</v>
      </c>
      <c r="K184" s="162">
        <v>0</v>
      </c>
      <c r="L184" s="163">
        <v>0</v>
      </c>
      <c r="M184" s="164">
        <v>0</v>
      </c>
      <c r="N184" s="162">
        <v>3</v>
      </c>
      <c r="O184" s="162">
        <v>0</v>
      </c>
      <c r="P184" s="162">
        <v>0</v>
      </c>
      <c r="Q184" s="163">
        <v>0</v>
      </c>
      <c r="R184" s="162">
        <v>0</v>
      </c>
      <c r="S184" s="162">
        <v>0</v>
      </c>
      <c r="T184" s="163">
        <v>0</v>
      </c>
      <c r="U184" s="164">
        <v>0</v>
      </c>
    </row>
    <row r="185" ht="15" customHeight="1">
      <c r="A185" s="139"/>
      <c r="B185" s="155">
        <v>11212</v>
      </c>
      <c r="C185" t="s" s="156">
        <v>493</v>
      </c>
      <c r="D185" t="s" s="156">
        <v>498</v>
      </c>
      <c r="E185" s="161">
        <v>37</v>
      </c>
      <c r="F185" s="162">
        <v>4</v>
      </c>
      <c r="G185" s="162">
        <v>0</v>
      </c>
      <c r="H185" s="162">
        <v>0</v>
      </c>
      <c r="I185" s="163">
        <v>0</v>
      </c>
      <c r="J185" s="162">
        <v>0</v>
      </c>
      <c r="K185" s="162">
        <v>0</v>
      </c>
      <c r="L185" s="163">
        <v>0</v>
      </c>
      <c r="M185" s="164">
        <v>0</v>
      </c>
      <c r="N185" s="162">
        <v>3</v>
      </c>
      <c r="O185" s="162">
        <v>0</v>
      </c>
      <c r="P185" s="162">
        <v>0</v>
      </c>
      <c r="Q185" s="163">
        <v>0</v>
      </c>
      <c r="R185" s="162">
        <v>0</v>
      </c>
      <c r="S185" s="162">
        <v>0</v>
      </c>
      <c r="T185" s="163">
        <v>0</v>
      </c>
      <c r="U185" s="164">
        <v>0</v>
      </c>
    </row>
    <row r="186" ht="15" customHeight="1">
      <c r="A186" s="139"/>
      <c r="B186" s="155">
        <v>16849</v>
      </c>
      <c r="C186" t="s" s="156">
        <v>493</v>
      </c>
      <c r="D186" t="s" s="156">
        <v>494</v>
      </c>
      <c r="E186" s="161">
        <v>28</v>
      </c>
      <c r="F186" s="162">
        <v>4</v>
      </c>
      <c r="G186" s="162">
        <v>1</v>
      </c>
      <c r="H186" s="162">
        <v>0</v>
      </c>
      <c r="I186" s="163">
        <v>1</v>
      </c>
      <c r="J186" s="162">
        <v>1</v>
      </c>
      <c r="K186" s="162">
        <v>0</v>
      </c>
      <c r="L186" s="163">
        <v>1</v>
      </c>
      <c r="M186" s="164">
        <v>25</v>
      </c>
      <c r="N186" s="162">
        <v>3</v>
      </c>
      <c r="O186" s="162">
        <v>2</v>
      </c>
      <c r="P186" s="162">
        <v>0</v>
      </c>
      <c r="Q186" s="163">
        <v>2</v>
      </c>
      <c r="R186" s="162">
        <v>4</v>
      </c>
      <c r="S186" s="162">
        <v>0</v>
      </c>
      <c r="T186" s="163">
        <v>4</v>
      </c>
      <c r="U186" s="164">
        <v>133.33</v>
      </c>
    </row>
    <row r="187" ht="15" customHeight="1">
      <c r="A187" s="139"/>
      <c r="B187" s="155">
        <v>6057</v>
      </c>
      <c r="C187" t="s" s="156">
        <v>499</v>
      </c>
      <c r="D187" t="s" s="156">
        <v>500</v>
      </c>
      <c r="E187" s="161">
        <v>146</v>
      </c>
      <c r="F187" s="162">
        <v>9</v>
      </c>
      <c r="G187" s="162">
        <v>1</v>
      </c>
      <c r="H187" s="162">
        <v>0</v>
      </c>
      <c r="I187" s="163">
        <v>1</v>
      </c>
      <c r="J187" s="162">
        <v>1</v>
      </c>
      <c r="K187" s="162">
        <v>0</v>
      </c>
      <c r="L187" s="163">
        <v>1</v>
      </c>
      <c r="M187" s="164">
        <v>11.11</v>
      </c>
      <c r="N187" s="162">
        <v>3</v>
      </c>
      <c r="O187" s="162">
        <v>0</v>
      </c>
      <c r="P187" s="162">
        <v>0</v>
      </c>
      <c r="Q187" s="163">
        <v>0</v>
      </c>
      <c r="R187" s="162">
        <v>0</v>
      </c>
      <c r="S187" s="162">
        <v>0</v>
      </c>
      <c r="T187" s="163">
        <v>0</v>
      </c>
      <c r="U187" s="164">
        <v>0</v>
      </c>
    </row>
    <row r="188" ht="15" customHeight="1">
      <c r="A188" s="139"/>
      <c r="B188" s="155">
        <v>7557</v>
      </c>
      <c r="C188" t="s" s="156">
        <v>499</v>
      </c>
      <c r="D188" t="s" s="156">
        <v>501</v>
      </c>
      <c r="E188" s="161">
        <v>293</v>
      </c>
      <c r="F188" s="162">
        <v>20</v>
      </c>
      <c r="G188" s="162">
        <v>0</v>
      </c>
      <c r="H188" s="162">
        <v>0</v>
      </c>
      <c r="I188" s="163">
        <v>0</v>
      </c>
      <c r="J188" s="162">
        <v>5</v>
      </c>
      <c r="K188" s="162">
        <v>0</v>
      </c>
      <c r="L188" s="163">
        <v>5</v>
      </c>
      <c r="M188" s="164">
        <v>25</v>
      </c>
      <c r="N188" s="162">
        <v>7</v>
      </c>
      <c r="O188" s="162">
        <v>0</v>
      </c>
      <c r="P188" s="162">
        <v>0</v>
      </c>
      <c r="Q188" s="163">
        <v>0</v>
      </c>
      <c r="R188" s="162">
        <v>3</v>
      </c>
      <c r="S188" s="162">
        <v>0</v>
      </c>
      <c r="T188" s="163">
        <v>3</v>
      </c>
      <c r="U188" s="164">
        <v>42.86</v>
      </c>
    </row>
    <row r="189" ht="15" customHeight="1">
      <c r="A189" s="139"/>
      <c r="B189" s="155">
        <v>8901</v>
      </c>
      <c r="C189" t="s" s="156">
        <v>499</v>
      </c>
      <c r="D189" t="s" s="156">
        <v>180</v>
      </c>
      <c r="E189" s="161">
        <v>171</v>
      </c>
      <c r="F189" s="162">
        <v>11</v>
      </c>
      <c r="G189" s="162">
        <v>0</v>
      </c>
      <c r="H189" s="162">
        <v>0</v>
      </c>
      <c r="I189" s="163">
        <v>0</v>
      </c>
      <c r="J189" s="162">
        <v>2</v>
      </c>
      <c r="K189" s="162">
        <v>0</v>
      </c>
      <c r="L189" s="163">
        <v>2</v>
      </c>
      <c r="M189" s="164">
        <v>18.18</v>
      </c>
      <c r="N189" s="162">
        <v>4</v>
      </c>
      <c r="O189" s="162">
        <v>0</v>
      </c>
      <c r="P189" s="162">
        <v>0</v>
      </c>
      <c r="Q189" s="163">
        <v>0</v>
      </c>
      <c r="R189" s="162">
        <v>5</v>
      </c>
      <c r="S189" s="162">
        <v>1</v>
      </c>
      <c r="T189" s="163">
        <v>4</v>
      </c>
      <c r="U189" s="164">
        <v>100</v>
      </c>
    </row>
    <row r="190" ht="15" customHeight="1">
      <c r="A190" s="139"/>
      <c r="B190" s="155">
        <v>14542</v>
      </c>
      <c r="C190" t="s" s="156">
        <v>499</v>
      </c>
      <c r="D190" t="s" s="156">
        <v>180</v>
      </c>
      <c r="E190" s="161">
        <v>94</v>
      </c>
      <c r="F190" s="162">
        <v>6</v>
      </c>
      <c r="G190" s="162">
        <v>0</v>
      </c>
      <c r="H190" s="162">
        <v>0</v>
      </c>
      <c r="I190" s="163">
        <v>0</v>
      </c>
      <c r="J190" s="162">
        <v>1</v>
      </c>
      <c r="K190" s="162">
        <v>0</v>
      </c>
      <c r="L190" s="163">
        <v>1</v>
      </c>
      <c r="M190" s="164">
        <v>16.67</v>
      </c>
      <c r="N190" s="162">
        <v>3</v>
      </c>
      <c r="O190" s="162">
        <v>0</v>
      </c>
      <c r="P190" s="162">
        <v>0</v>
      </c>
      <c r="Q190" s="163">
        <v>0</v>
      </c>
      <c r="R190" s="162">
        <v>2</v>
      </c>
      <c r="S190" s="162">
        <v>0</v>
      </c>
      <c r="T190" s="163">
        <v>2</v>
      </c>
      <c r="U190" s="164">
        <v>66.67</v>
      </c>
    </row>
    <row r="191" ht="15" customHeight="1">
      <c r="A191" s="139"/>
      <c r="B191" s="155">
        <v>1897</v>
      </c>
      <c r="C191" t="s" s="156">
        <v>502</v>
      </c>
      <c r="D191" t="s" s="156">
        <v>503</v>
      </c>
      <c r="E191" s="161">
        <v>122</v>
      </c>
      <c r="F191" s="162">
        <v>8</v>
      </c>
      <c r="G191" s="162">
        <v>0</v>
      </c>
      <c r="H191" s="162">
        <v>0</v>
      </c>
      <c r="I191" s="163">
        <v>0</v>
      </c>
      <c r="J191" s="162">
        <v>0</v>
      </c>
      <c r="K191" s="162">
        <v>3</v>
      </c>
      <c r="L191" s="163">
        <v>-3</v>
      </c>
      <c r="M191" s="164">
        <v>0</v>
      </c>
      <c r="N191" s="162">
        <v>3</v>
      </c>
      <c r="O191" s="162">
        <v>0</v>
      </c>
      <c r="P191" s="162">
        <v>0</v>
      </c>
      <c r="Q191" s="163">
        <v>0</v>
      </c>
      <c r="R191" s="162">
        <v>0</v>
      </c>
      <c r="S191" s="162">
        <v>0</v>
      </c>
      <c r="T191" s="163">
        <v>0</v>
      </c>
      <c r="U191" s="164">
        <v>0</v>
      </c>
    </row>
    <row r="192" ht="15" customHeight="1">
      <c r="A192" s="139"/>
      <c r="B192" s="155">
        <v>3470</v>
      </c>
      <c r="C192" t="s" s="156">
        <v>502</v>
      </c>
      <c r="D192" t="s" s="156">
        <v>180</v>
      </c>
      <c r="E192" s="161">
        <v>103</v>
      </c>
      <c r="F192" s="162">
        <v>6</v>
      </c>
      <c r="G192" s="162">
        <v>0</v>
      </c>
      <c r="H192" s="162">
        <v>0</v>
      </c>
      <c r="I192" s="163">
        <v>0</v>
      </c>
      <c r="J192" s="162">
        <v>2</v>
      </c>
      <c r="K192" s="162">
        <v>0</v>
      </c>
      <c r="L192" s="163">
        <v>2</v>
      </c>
      <c r="M192" s="164">
        <v>33.33</v>
      </c>
      <c r="N192" s="162">
        <v>3</v>
      </c>
      <c r="O192" s="162">
        <v>0</v>
      </c>
      <c r="P192" s="162">
        <v>0</v>
      </c>
      <c r="Q192" s="163">
        <v>0</v>
      </c>
      <c r="R192" s="162">
        <v>0</v>
      </c>
      <c r="S192" s="162">
        <v>0</v>
      </c>
      <c r="T192" s="163">
        <v>0</v>
      </c>
      <c r="U192" s="164">
        <v>0</v>
      </c>
    </row>
    <row r="193" ht="15" customHeight="1">
      <c r="A193" s="139"/>
      <c r="B193" s="155">
        <v>4683</v>
      </c>
      <c r="C193" t="s" s="156">
        <v>502</v>
      </c>
      <c r="D193" t="s" s="156">
        <v>180</v>
      </c>
      <c r="E193" s="161">
        <v>70</v>
      </c>
      <c r="F193" s="162">
        <v>5</v>
      </c>
      <c r="G193" s="162">
        <v>1</v>
      </c>
      <c r="H193" s="162">
        <v>0</v>
      </c>
      <c r="I193" s="163">
        <v>1</v>
      </c>
      <c r="J193" s="162">
        <v>1</v>
      </c>
      <c r="K193" s="162">
        <v>0</v>
      </c>
      <c r="L193" s="163">
        <v>1</v>
      </c>
      <c r="M193" s="164">
        <v>20</v>
      </c>
      <c r="N193" s="162">
        <v>3</v>
      </c>
      <c r="O193" s="162">
        <v>0</v>
      </c>
      <c r="P193" s="162">
        <v>0</v>
      </c>
      <c r="Q193" s="163">
        <v>0</v>
      </c>
      <c r="R193" s="162">
        <v>0</v>
      </c>
      <c r="S193" s="162">
        <v>0</v>
      </c>
      <c r="T193" s="163">
        <v>0</v>
      </c>
      <c r="U193" s="164">
        <v>0</v>
      </c>
    </row>
    <row r="194" ht="15" customHeight="1">
      <c r="A194" s="139"/>
      <c r="B194" s="155">
        <v>7411</v>
      </c>
      <c r="C194" t="s" s="156">
        <v>502</v>
      </c>
      <c r="D194" t="s" s="156">
        <v>504</v>
      </c>
      <c r="E194" s="161">
        <v>62</v>
      </c>
      <c r="F194" s="162">
        <v>4</v>
      </c>
      <c r="G194" s="162">
        <v>0</v>
      </c>
      <c r="H194" s="162">
        <v>0</v>
      </c>
      <c r="I194" s="163">
        <v>0</v>
      </c>
      <c r="J194" s="162">
        <v>0</v>
      </c>
      <c r="K194" s="162">
        <v>0</v>
      </c>
      <c r="L194" s="163">
        <v>0</v>
      </c>
      <c r="M194" s="164">
        <v>0</v>
      </c>
      <c r="N194" s="162">
        <v>3</v>
      </c>
      <c r="O194" s="162">
        <v>0</v>
      </c>
      <c r="P194" s="162">
        <v>0</v>
      </c>
      <c r="Q194" s="163">
        <v>0</v>
      </c>
      <c r="R194" s="162">
        <v>0</v>
      </c>
      <c r="S194" s="162">
        <v>0</v>
      </c>
      <c r="T194" s="163">
        <v>0</v>
      </c>
      <c r="U194" s="164">
        <v>0</v>
      </c>
    </row>
    <row r="195" ht="15" customHeight="1">
      <c r="A195" s="139"/>
      <c r="B195" s="155">
        <v>12163</v>
      </c>
      <c r="C195" t="s" s="156">
        <v>502</v>
      </c>
      <c r="D195" t="s" s="156">
        <v>505</v>
      </c>
      <c r="E195" s="161">
        <v>83</v>
      </c>
      <c r="F195" s="162">
        <v>6</v>
      </c>
      <c r="G195" s="162">
        <v>2</v>
      </c>
      <c r="H195" s="162">
        <v>0</v>
      </c>
      <c r="I195" s="163">
        <v>2</v>
      </c>
      <c r="J195" s="162">
        <v>2</v>
      </c>
      <c r="K195" s="162">
        <v>0</v>
      </c>
      <c r="L195" s="163">
        <v>2</v>
      </c>
      <c r="M195" s="164">
        <v>33.33</v>
      </c>
      <c r="N195" s="162">
        <v>3</v>
      </c>
      <c r="O195" s="162">
        <v>1</v>
      </c>
      <c r="P195" s="162">
        <v>1</v>
      </c>
      <c r="Q195" s="163">
        <v>0</v>
      </c>
      <c r="R195" s="162">
        <v>1</v>
      </c>
      <c r="S195" s="162">
        <v>1</v>
      </c>
      <c r="T195" s="163">
        <v>0</v>
      </c>
      <c r="U195" s="164">
        <v>0</v>
      </c>
    </row>
    <row r="196" ht="15" customHeight="1">
      <c r="A196" s="139"/>
      <c r="B196" s="155">
        <v>1286</v>
      </c>
      <c r="C196" t="s" s="156">
        <v>506</v>
      </c>
      <c r="D196" t="s" s="156">
        <v>180</v>
      </c>
      <c r="E196" s="161">
        <v>177</v>
      </c>
      <c r="F196" s="162">
        <v>11</v>
      </c>
      <c r="G196" s="162">
        <v>1</v>
      </c>
      <c r="H196" s="162">
        <v>0</v>
      </c>
      <c r="I196" s="163">
        <v>1</v>
      </c>
      <c r="J196" s="162">
        <v>6</v>
      </c>
      <c r="K196" s="162">
        <v>0</v>
      </c>
      <c r="L196" s="163">
        <v>6</v>
      </c>
      <c r="M196" s="164">
        <v>54.55</v>
      </c>
      <c r="N196" s="162">
        <v>4</v>
      </c>
      <c r="O196" s="162">
        <v>0</v>
      </c>
      <c r="P196" s="162">
        <v>0</v>
      </c>
      <c r="Q196" s="163">
        <v>0</v>
      </c>
      <c r="R196" s="162">
        <v>0</v>
      </c>
      <c r="S196" s="162">
        <v>1</v>
      </c>
      <c r="T196" s="163">
        <v>-1</v>
      </c>
      <c r="U196" s="164">
        <v>0</v>
      </c>
    </row>
    <row r="197" ht="15" customHeight="1">
      <c r="A197" s="139"/>
      <c r="B197" s="155">
        <v>3202</v>
      </c>
      <c r="C197" t="s" s="156">
        <v>506</v>
      </c>
      <c r="D197" t="s" s="156">
        <v>180</v>
      </c>
      <c r="E197" s="161">
        <v>148</v>
      </c>
      <c r="F197" s="162">
        <v>9</v>
      </c>
      <c r="G197" s="162">
        <v>0</v>
      </c>
      <c r="H197" s="162">
        <v>0</v>
      </c>
      <c r="I197" s="163">
        <v>0</v>
      </c>
      <c r="J197" s="162">
        <v>0</v>
      </c>
      <c r="K197" s="162">
        <v>0</v>
      </c>
      <c r="L197" s="163">
        <v>0</v>
      </c>
      <c r="M197" s="164">
        <v>0</v>
      </c>
      <c r="N197" s="162">
        <v>3</v>
      </c>
      <c r="O197" s="162">
        <v>0</v>
      </c>
      <c r="P197" s="162">
        <v>0</v>
      </c>
      <c r="Q197" s="163">
        <v>0</v>
      </c>
      <c r="R197" s="162">
        <v>0</v>
      </c>
      <c r="S197" s="162">
        <v>0</v>
      </c>
      <c r="T197" s="163">
        <v>0</v>
      </c>
      <c r="U197" s="164">
        <v>0</v>
      </c>
    </row>
    <row r="198" ht="15" customHeight="1">
      <c r="A198" s="139"/>
      <c r="B198" s="155">
        <v>5345</v>
      </c>
      <c r="C198" t="s" s="156">
        <v>506</v>
      </c>
      <c r="D198" t="s" s="156">
        <v>180</v>
      </c>
      <c r="E198" s="161">
        <v>48</v>
      </c>
      <c r="F198" s="162">
        <v>4</v>
      </c>
      <c r="G198" s="162">
        <v>0</v>
      </c>
      <c r="H198" s="162">
        <v>0</v>
      </c>
      <c r="I198" s="163">
        <v>0</v>
      </c>
      <c r="J198" s="162">
        <v>1</v>
      </c>
      <c r="K198" s="162">
        <v>0</v>
      </c>
      <c r="L198" s="163">
        <v>1</v>
      </c>
      <c r="M198" s="164">
        <v>25</v>
      </c>
      <c r="N198" s="162">
        <v>3</v>
      </c>
      <c r="O198" s="162">
        <v>0</v>
      </c>
      <c r="P198" s="162">
        <v>0</v>
      </c>
      <c r="Q198" s="163">
        <v>0</v>
      </c>
      <c r="R198" s="162">
        <v>0</v>
      </c>
      <c r="S198" s="162">
        <v>0</v>
      </c>
      <c r="T198" s="163">
        <v>0</v>
      </c>
      <c r="U198" s="164">
        <v>0</v>
      </c>
    </row>
    <row r="199" ht="15" customHeight="1">
      <c r="A199" s="139"/>
      <c r="B199" s="155">
        <v>6958</v>
      </c>
      <c r="C199" t="s" s="156">
        <v>506</v>
      </c>
      <c r="D199" t="s" s="156">
        <v>507</v>
      </c>
      <c r="E199" s="161">
        <v>108</v>
      </c>
      <c r="F199" s="162">
        <v>7</v>
      </c>
      <c r="G199" s="162">
        <v>0</v>
      </c>
      <c r="H199" s="162">
        <v>0</v>
      </c>
      <c r="I199" s="163">
        <v>0</v>
      </c>
      <c r="J199" s="162">
        <v>1</v>
      </c>
      <c r="K199" s="162">
        <v>0</v>
      </c>
      <c r="L199" s="163">
        <v>1</v>
      </c>
      <c r="M199" s="164">
        <v>14.29</v>
      </c>
      <c r="N199" s="162">
        <v>3</v>
      </c>
      <c r="O199" s="162">
        <v>0</v>
      </c>
      <c r="P199" s="162">
        <v>0</v>
      </c>
      <c r="Q199" s="163">
        <v>0</v>
      </c>
      <c r="R199" s="162">
        <v>0</v>
      </c>
      <c r="S199" s="162">
        <v>0</v>
      </c>
      <c r="T199" s="163">
        <v>0</v>
      </c>
      <c r="U199" s="164">
        <v>0</v>
      </c>
    </row>
    <row r="200" ht="15" customHeight="1">
      <c r="A200" s="139"/>
      <c r="B200" s="155">
        <v>7568</v>
      </c>
      <c r="C200" t="s" s="156">
        <v>506</v>
      </c>
      <c r="D200" t="s" s="156">
        <v>508</v>
      </c>
      <c r="E200" s="161">
        <v>133</v>
      </c>
      <c r="F200" s="162">
        <v>9</v>
      </c>
      <c r="G200" s="162">
        <v>5</v>
      </c>
      <c r="H200" s="162">
        <v>0</v>
      </c>
      <c r="I200" s="163">
        <v>5</v>
      </c>
      <c r="J200" s="162">
        <v>5</v>
      </c>
      <c r="K200" s="162">
        <v>0</v>
      </c>
      <c r="L200" s="163">
        <v>5</v>
      </c>
      <c r="M200" s="164">
        <v>55.56</v>
      </c>
      <c r="N200" s="162">
        <v>3</v>
      </c>
      <c r="O200" s="162">
        <v>0</v>
      </c>
      <c r="P200" s="162">
        <v>0</v>
      </c>
      <c r="Q200" s="163">
        <v>0</v>
      </c>
      <c r="R200" s="162">
        <v>0</v>
      </c>
      <c r="S200" s="162">
        <v>0</v>
      </c>
      <c r="T200" s="163">
        <v>0</v>
      </c>
      <c r="U200" s="164">
        <v>0</v>
      </c>
    </row>
    <row r="201" ht="15" customHeight="1">
      <c r="A201" s="139"/>
      <c r="B201" s="155">
        <v>7275</v>
      </c>
      <c r="C201" t="s" s="156">
        <v>509</v>
      </c>
      <c r="D201" t="s" s="156">
        <v>180</v>
      </c>
      <c r="E201" s="161">
        <v>194</v>
      </c>
      <c r="F201" s="162">
        <v>13</v>
      </c>
      <c r="G201" s="162">
        <v>5</v>
      </c>
      <c r="H201" s="162">
        <v>0</v>
      </c>
      <c r="I201" s="163">
        <v>5</v>
      </c>
      <c r="J201" s="162">
        <v>5</v>
      </c>
      <c r="K201" s="162">
        <v>2</v>
      </c>
      <c r="L201" s="163">
        <v>3</v>
      </c>
      <c r="M201" s="164">
        <v>23.08</v>
      </c>
      <c r="N201" s="162">
        <v>5</v>
      </c>
      <c r="O201" s="162">
        <v>0</v>
      </c>
      <c r="P201" s="162">
        <v>0</v>
      </c>
      <c r="Q201" s="163">
        <v>0</v>
      </c>
      <c r="R201" s="162">
        <v>0</v>
      </c>
      <c r="S201" s="162">
        <v>1</v>
      </c>
      <c r="T201" s="163">
        <v>-1</v>
      </c>
      <c r="U201" s="164">
        <v>0</v>
      </c>
    </row>
    <row r="202" ht="15" customHeight="1">
      <c r="A202" s="139"/>
      <c r="B202" s="155">
        <v>8770</v>
      </c>
      <c r="C202" t="s" s="156">
        <v>509</v>
      </c>
      <c r="D202" t="s" s="156">
        <v>510</v>
      </c>
      <c r="E202" s="161">
        <v>115</v>
      </c>
      <c r="F202" s="162">
        <v>8</v>
      </c>
      <c r="G202" s="162">
        <v>0</v>
      </c>
      <c r="H202" s="162">
        <v>0</v>
      </c>
      <c r="I202" s="163">
        <v>0</v>
      </c>
      <c r="J202" s="162">
        <v>0</v>
      </c>
      <c r="K202" s="162">
        <v>0</v>
      </c>
      <c r="L202" s="163">
        <v>0</v>
      </c>
      <c r="M202" s="164">
        <v>0</v>
      </c>
      <c r="N202" s="162">
        <v>3</v>
      </c>
      <c r="O202" s="162">
        <v>0</v>
      </c>
      <c r="P202" s="162">
        <v>0</v>
      </c>
      <c r="Q202" s="163">
        <v>0</v>
      </c>
      <c r="R202" s="162">
        <v>0</v>
      </c>
      <c r="S202" s="162">
        <v>0</v>
      </c>
      <c r="T202" s="163">
        <v>0</v>
      </c>
      <c r="U202" s="164">
        <v>0</v>
      </c>
    </row>
    <row r="203" ht="15" customHeight="1">
      <c r="A203" s="139"/>
      <c r="B203" s="155">
        <v>8843</v>
      </c>
      <c r="C203" t="s" s="156">
        <v>509</v>
      </c>
      <c r="D203" t="s" s="156">
        <v>511</v>
      </c>
      <c r="E203" s="161">
        <v>67</v>
      </c>
      <c r="F203" s="162">
        <v>4</v>
      </c>
      <c r="G203" s="162">
        <v>0</v>
      </c>
      <c r="H203" s="162">
        <v>0</v>
      </c>
      <c r="I203" s="163">
        <v>0</v>
      </c>
      <c r="J203" s="162">
        <v>0</v>
      </c>
      <c r="K203" s="162">
        <v>0</v>
      </c>
      <c r="L203" s="163">
        <v>0</v>
      </c>
      <c r="M203" s="164">
        <v>0</v>
      </c>
      <c r="N203" s="162">
        <v>3</v>
      </c>
      <c r="O203" s="162">
        <v>0</v>
      </c>
      <c r="P203" s="162">
        <v>0</v>
      </c>
      <c r="Q203" s="163">
        <v>0</v>
      </c>
      <c r="R203" s="162">
        <v>0</v>
      </c>
      <c r="S203" s="162">
        <v>1</v>
      </c>
      <c r="T203" s="163">
        <v>-1</v>
      </c>
      <c r="U203" s="164">
        <v>0</v>
      </c>
    </row>
    <row r="204" ht="15" customHeight="1">
      <c r="A204" s="139"/>
      <c r="B204" s="155">
        <v>10293</v>
      </c>
      <c r="C204" t="s" s="156">
        <v>509</v>
      </c>
      <c r="D204" t="s" s="156">
        <v>180</v>
      </c>
      <c r="E204" s="161">
        <v>200</v>
      </c>
      <c r="F204" s="162">
        <v>12</v>
      </c>
      <c r="G204" s="162">
        <v>1</v>
      </c>
      <c r="H204" s="162">
        <v>0</v>
      </c>
      <c r="I204" s="163">
        <v>1</v>
      </c>
      <c r="J204" s="162">
        <v>1</v>
      </c>
      <c r="K204" s="162">
        <v>0</v>
      </c>
      <c r="L204" s="163">
        <v>1</v>
      </c>
      <c r="M204" s="164">
        <v>8.33</v>
      </c>
      <c r="N204" s="162">
        <v>4</v>
      </c>
      <c r="O204" s="162">
        <v>0</v>
      </c>
      <c r="P204" s="162">
        <v>0</v>
      </c>
      <c r="Q204" s="163">
        <v>0</v>
      </c>
      <c r="R204" s="162">
        <v>0</v>
      </c>
      <c r="S204" s="162">
        <v>0</v>
      </c>
      <c r="T204" s="163">
        <v>0</v>
      </c>
      <c r="U204" s="164">
        <v>0</v>
      </c>
    </row>
    <row r="205" ht="15" customHeight="1">
      <c r="A205" s="139"/>
      <c r="B205" s="155">
        <v>10721</v>
      </c>
      <c r="C205" t="s" s="156">
        <v>509</v>
      </c>
      <c r="D205" t="s" s="156">
        <v>180</v>
      </c>
      <c r="E205" s="161">
        <v>104</v>
      </c>
      <c r="F205" s="162">
        <v>7</v>
      </c>
      <c r="G205" s="162">
        <v>0</v>
      </c>
      <c r="H205" s="162">
        <v>0</v>
      </c>
      <c r="I205" s="163">
        <v>0</v>
      </c>
      <c r="J205" s="162">
        <v>3</v>
      </c>
      <c r="K205" s="162">
        <v>1</v>
      </c>
      <c r="L205" s="163">
        <v>2</v>
      </c>
      <c r="M205" s="164">
        <v>28.57</v>
      </c>
      <c r="N205" s="162">
        <v>3</v>
      </c>
      <c r="O205" s="162">
        <v>0</v>
      </c>
      <c r="P205" s="162">
        <v>0</v>
      </c>
      <c r="Q205" s="163">
        <v>0</v>
      </c>
      <c r="R205" s="162">
        <v>1</v>
      </c>
      <c r="S205" s="162">
        <v>0</v>
      </c>
      <c r="T205" s="163">
        <v>1</v>
      </c>
      <c r="U205" s="164">
        <v>33.33</v>
      </c>
    </row>
    <row r="206" ht="15" customHeight="1">
      <c r="A206" s="139"/>
      <c r="B206" s="155">
        <v>1173</v>
      </c>
      <c r="C206" t="s" s="156">
        <v>512</v>
      </c>
      <c r="D206" t="s" s="156">
        <v>513</v>
      </c>
      <c r="E206" s="161">
        <v>69</v>
      </c>
      <c r="F206" s="162">
        <v>4</v>
      </c>
      <c r="G206" s="162">
        <v>0</v>
      </c>
      <c r="H206" s="162">
        <v>0</v>
      </c>
      <c r="I206" s="163">
        <v>0</v>
      </c>
      <c r="J206" s="162">
        <v>0</v>
      </c>
      <c r="K206" s="162">
        <v>4</v>
      </c>
      <c r="L206" s="163">
        <v>-4</v>
      </c>
      <c r="M206" s="164">
        <v>0</v>
      </c>
      <c r="N206" s="162">
        <v>3</v>
      </c>
      <c r="O206" s="162">
        <v>0</v>
      </c>
      <c r="P206" s="162">
        <v>0</v>
      </c>
      <c r="Q206" s="163">
        <v>0</v>
      </c>
      <c r="R206" s="162">
        <v>0</v>
      </c>
      <c r="S206" s="162">
        <v>2</v>
      </c>
      <c r="T206" s="163">
        <v>-2</v>
      </c>
      <c r="U206" s="164">
        <v>0</v>
      </c>
    </row>
    <row r="207" ht="15" customHeight="1">
      <c r="A207" s="139"/>
      <c r="B207" s="155">
        <v>3409</v>
      </c>
      <c r="C207" t="s" s="156">
        <v>512</v>
      </c>
      <c r="D207" t="s" s="156">
        <v>513</v>
      </c>
      <c r="E207" s="161">
        <v>92</v>
      </c>
      <c r="F207" s="162">
        <v>6</v>
      </c>
      <c r="G207" s="162">
        <v>0</v>
      </c>
      <c r="H207" s="162">
        <v>0</v>
      </c>
      <c r="I207" s="163">
        <v>0</v>
      </c>
      <c r="J207" s="162">
        <v>3</v>
      </c>
      <c r="K207" s="162">
        <v>0</v>
      </c>
      <c r="L207" s="163">
        <v>3</v>
      </c>
      <c r="M207" s="164">
        <v>50</v>
      </c>
      <c r="N207" s="162">
        <v>3</v>
      </c>
      <c r="O207" s="162">
        <v>0</v>
      </c>
      <c r="P207" s="162">
        <v>0</v>
      </c>
      <c r="Q207" s="163">
        <v>0</v>
      </c>
      <c r="R207" s="162">
        <v>1</v>
      </c>
      <c r="S207" s="162">
        <v>0</v>
      </c>
      <c r="T207" s="163">
        <v>1</v>
      </c>
      <c r="U207" s="164">
        <v>33.33</v>
      </c>
    </row>
    <row r="208" ht="15" customHeight="1">
      <c r="A208" s="139"/>
      <c r="B208" s="155">
        <v>3496</v>
      </c>
      <c r="C208" t="s" s="156">
        <v>512</v>
      </c>
      <c r="D208" t="s" s="156">
        <v>514</v>
      </c>
      <c r="E208" s="161">
        <v>150</v>
      </c>
      <c r="F208" s="162">
        <v>10</v>
      </c>
      <c r="G208" s="162">
        <v>0</v>
      </c>
      <c r="H208" s="162">
        <v>0</v>
      </c>
      <c r="I208" s="163">
        <v>0</v>
      </c>
      <c r="J208" s="162">
        <v>0</v>
      </c>
      <c r="K208" s="162">
        <v>0</v>
      </c>
      <c r="L208" s="163">
        <v>0</v>
      </c>
      <c r="M208" s="164">
        <v>0</v>
      </c>
      <c r="N208" s="162">
        <v>4</v>
      </c>
      <c r="O208" s="162">
        <v>0</v>
      </c>
      <c r="P208" s="162">
        <v>0</v>
      </c>
      <c r="Q208" s="163">
        <v>0</v>
      </c>
      <c r="R208" s="162">
        <v>0</v>
      </c>
      <c r="S208" s="162">
        <v>0</v>
      </c>
      <c r="T208" s="163">
        <v>0</v>
      </c>
      <c r="U208" s="164">
        <v>0</v>
      </c>
    </row>
    <row r="209" ht="15" customHeight="1">
      <c r="A209" s="139"/>
      <c r="B209" s="155">
        <v>3621</v>
      </c>
      <c r="C209" t="s" s="156">
        <v>512</v>
      </c>
      <c r="D209" t="s" s="156">
        <v>515</v>
      </c>
      <c r="E209" s="161">
        <v>92</v>
      </c>
      <c r="F209" s="162">
        <v>6</v>
      </c>
      <c r="G209" s="162">
        <v>0</v>
      </c>
      <c r="H209" s="162">
        <v>0</v>
      </c>
      <c r="I209" s="163">
        <v>0</v>
      </c>
      <c r="J209" s="162">
        <v>1</v>
      </c>
      <c r="K209" s="162">
        <v>0</v>
      </c>
      <c r="L209" s="163">
        <v>1</v>
      </c>
      <c r="M209" s="164">
        <v>16.67</v>
      </c>
      <c r="N209" s="162">
        <v>3</v>
      </c>
      <c r="O209" s="162">
        <v>1</v>
      </c>
      <c r="P209" s="162">
        <v>0</v>
      </c>
      <c r="Q209" s="163">
        <v>1</v>
      </c>
      <c r="R209" s="162">
        <v>2</v>
      </c>
      <c r="S209" s="162">
        <v>1</v>
      </c>
      <c r="T209" s="163">
        <v>1</v>
      </c>
      <c r="U209" s="164">
        <v>33.33</v>
      </c>
    </row>
    <row r="210" ht="15" customHeight="1">
      <c r="A210" s="139"/>
      <c r="B210" s="155">
        <v>4023</v>
      </c>
      <c r="C210" t="s" s="156">
        <v>512</v>
      </c>
      <c r="D210" t="s" s="156">
        <v>516</v>
      </c>
      <c r="E210" s="161">
        <v>73</v>
      </c>
      <c r="F210" s="162">
        <v>5</v>
      </c>
      <c r="G210" s="162">
        <v>0</v>
      </c>
      <c r="H210" s="162">
        <v>0</v>
      </c>
      <c r="I210" s="163">
        <v>0</v>
      </c>
      <c r="J210" s="162">
        <v>0</v>
      </c>
      <c r="K210" s="162">
        <v>0</v>
      </c>
      <c r="L210" s="163">
        <v>0</v>
      </c>
      <c r="M210" s="164">
        <v>0</v>
      </c>
      <c r="N210" s="162">
        <v>3</v>
      </c>
      <c r="O210" s="162">
        <v>0</v>
      </c>
      <c r="P210" s="162">
        <v>0</v>
      </c>
      <c r="Q210" s="163">
        <v>0</v>
      </c>
      <c r="R210" s="162">
        <v>0</v>
      </c>
      <c r="S210" s="162">
        <v>0</v>
      </c>
      <c r="T210" s="163">
        <v>0</v>
      </c>
      <c r="U210" s="164">
        <v>0</v>
      </c>
    </row>
    <row r="211" ht="15" customHeight="1">
      <c r="A211" s="139"/>
      <c r="B211" s="155">
        <v>11270</v>
      </c>
      <c r="C211" t="s" s="156">
        <v>512</v>
      </c>
      <c r="D211" t="s" s="156">
        <v>513</v>
      </c>
      <c r="E211" s="161">
        <v>97</v>
      </c>
      <c r="F211" s="162">
        <v>7</v>
      </c>
      <c r="G211" s="162">
        <v>0</v>
      </c>
      <c r="H211" s="162">
        <v>0</v>
      </c>
      <c r="I211" s="163">
        <v>0</v>
      </c>
      <c r="J211" s="162">
        <v>1</v>
      </c>
      <c r="K211" s="162">
        <v>0</v>
      </c>
      <c r="L211" s="163">
        <v>1</v>
      </c>
      <c r="M211" s="164">
        <v>14.29</v>
      </c>
      <c r="N211" s="162">
        <v>3</v>
      </c>
      <c r="O211" s="162">
        <v>0</v>
      </c>
      <c r="P211" s="162">
        <v>0</v>
      </c>
      <c r="Q211" s="163">
        <v>0</v>
      </c>
      <c r="R211" s="162">
        <v>0</v>
      </c>
      <c r="S211" s="162">
        <v>0</v>
      </c>
      <c r="T211" s="163">
        <v>0</v>
      </c>
      <c r="U211" s="164">
        <v>0</v>
      </c>
    </row>
    <row r="212" ht="15" customHeight="1">
      <c r="A212" s="139"/>
      <c r="B212" s="155">
        <v>1745</v>
      </c>
      <c r="C212" t="s" s="156">
        <v>517</v>
      </c>
      <c r="D212" t="s" s="156">
        <v>518</v>
      </c>
      <c r="E212" s="161">
        <v>91</v>
      </c>
      <c r="F212" s="162">
        <v>6</v>
      </c>
      <c r="G212" s="162">
        <v>0</v>
      </c>
      <c r="H212" s="162">
        <v>0</v>
      </c>
      <c r="I212" s="163">
        <v>0</v>
      </c>
      <c r="J212" s="162">
        <v>0</v>
      </c>
      <c r="K212" s="162">
        <v>0</v>
      </c>
      <c r="L212" s="163">
        <v>0</v>
      </c>
      <c r="M212" s="164">
        <v>0</v>
      </c>
      <c r="N212" s="162">
        <v>3</v>
      </c>
      <c r="O212" s="162">
        <v>0</v>
      </c>
      <c r="P212" s="162">
        <v>0</v>
      </c>
      <c r="Q212" s="163">
        <v>0</v>
      </c>
      <c r="R212" s="162">
        <v>0</v>
      </c>
      <c r="S212" s="162">
        <v>0</v>
      </c>
      <c r="T212" s="163">
        <v>0</v>
      </c>
      <c r="U212" s="164">
        <v>0</v>
      </c>
    </row>
    <row r="213" ht="15" customHeight="1">
      <c r="A213" s="139"/>
      <c r="B213" s="155">
        <v>3662</v>
      </c>
      <c r="C213" t="s" s="156">
        <v>517</v>
      </c>
      <c r="D213" t="s" s="156">
        <v>519</v>
      </c>
      <c r="E213" s="161">
        <v>73</v>
      </c>
      <c r="F213" s="162">
        <v>5</v>
      </c>
      <c r="G213" s="162">
        <v>0</v>
      </c>
      <c r="H213" s="162">
        <v>0</v>
      </c>
      <c r="I213" s="163">
        <v>0</v>
      </c>
      <c r="J213" s="162">
        <v>0</v>
      </c>
      <c r="K213" s="162">
        <v>0</v>
      </c>
      <c r="L213" s="163">
        <v>0</v>
      </c>
      <c r="M213" s="164">
        <v>0</v>
      </c>
      <c r="N213" s="162">
        <v>3</v>
      </c>
      <c r="O213" s="162">
        <v>0</v>
      </c>
      <c r="P213" s="162">
        <v>0</v>
      </c>
      <c r="Q213" s="163">
        <v>0</v>
      </c>
      <c r="R213" s="162">
        <v>0</v>
      </c>
      <c r="S213" s="162">
        <v>1</v>
      </c>
      <c r="T213" s="163">
        <v>-1</v>
      </c>
      <c r="U213" s="164">
        <v>0</v>
      </c>
    </row>
    <row r="214" ht="15" customHeight="1">
      <c r="A214" s="139"/>
      <c r="B214" s="155">
        <v>5532</v>
      </c>
      <c r="C214" t="s" s="156">
        <v>517</v>
      </c>
      <c r="D214" t="s" s="156">
        <v>520</v>
      </c>
      <c r="E214" s="161">
        <v>80</v>
      </c>
      <c r="F214" s="162">
        <v>5</v>
      </c>
      <c r="G214" s="162">
        <v>0</v>
      </c>
      <c r="H214" s="162">
        <v>0</v>
      </c>
      <c r="I214" s="163">
        <v>0</v>
      </c>
      <c r="J214" s="162">
        <v>1</v>
      </c>
      <c r="K214" s="162">
        <v>0</v>
      </c>
      <c r="L214" s="163">
        <v>1</v>
      </c>
      <c r="M214" s="164">
        <v>20</v>
      </c>
      <c r="N214" s="162">
        <v>3</v>
      </c>
      <c r="O214" s="162">
        <v>0</v>
      </c>
      <c r="P214" s="162">
        <v>0</v>
      </c>
      <c r="Q214" s="163">
        <v>0</v>
      </c>
      <c r="R214" s="162">
        <v>0</v>
      </c>
      <c r="S214" s="162">
        <v>0</v>
      </c>
      <c r="T214" s="163">
        <v>0</v>
      </c>
      <c r="U214" s="164">
        <v>0</v>
      </c>
    </row>
    <row r="215" ht="15" customHeight="1">
      <c r="A215" s="139"/>
      <c r="B215" s="155">
        <v>9935</v>
      </c>
      <c r="C215" t="s" s="156">
        <v>517</v>
      </c>
      <c r="D215" t="s" s="156">
        <v>521</v>
      </c>
      <c r="E215" s="161">
        <v>65</v>
      </c>
      <c r="F215" s="162">
        <v>4</v>
      </c>
      <c r="G215" s="162">
        <v>0</v>
      </c>
      <c r="H215" s="162">
        <v>0</v>
      </c>
      <c r="I215" s="163">
        <v>0</v>
      </c>
      <c r="J215" s="162">
        <v>0</v>
      </c>
      <c r="K215" s="162">
        <v>0</v>
      </c>
      <c r="L215" s="163">
        <v>0</v>
      </c>
      <c r="M215" s="164">
        <v>0</v>
      </c>
      <c r="N215" s="162">
        <v>3</v>
      </c>
      <c r="O215" s="162">
        <v>0</v>
      </c>
      <c r="P215" s="162">
        <v>0</v>
      </c>
      <c r="Q215" s="163">
        <v>0</v>
      </c>
      <c r="R215" s="162">
        <v>0</v>
      </c>
      <c r="S215" s="162">
        <v>0</v>
      </c>
      <c r="T215" s="163">
        <v>0</v>
      </c>
      <c r="U215" s="164">
        <v>0</v>
      </c>
    </row>
    <row r="216" ht="15" customHeight="1">
      <c r="A216" s="139"/>
      <c r="B216" s="155">
        <v>10428</v>
      </c>
      <c r="C216" t="s" s="156">
        <v>517</v>
      </c>
      <c r="D216" t="s" s="156">
        <v>518</v>
      </c>
      <c r="E216" s="161">
        <v>82</v>
      </c>
      <c r="F216" s="162">
        <v>5</v>
      </c>
      <c r="G216" s="162">
        <v>0</v>
      </c>
      <c r="H216" s="162">
        <v>0</v>
      </c>
      <c r="I216" s="163">
        <v>0</v>
      </c>
      <c r="J216" s="162">
        <v>5</v>
      </c>
      <c r="K216" s="162">
        <v>0</v>
      </c>
      <c r="L216" s="163">
        <v>5</v>
      </c>
      <c r="M216" s="164">
        <v>100</v>
      </c>
      <c r="N216" s="162">
        <v>3</v>
      </c>
      <c r="O216" s="162">
        <v>0</v>
      </c>
      <c r="P216" s="162">
        <v>0</v>
      </c>
      <c r="Q216" s="163">
        <v>0</v>
      </c>
      <c r="R216" s="162">
        <v>0</v>
      </c>
      <c r="S216" s="162">
        <v>0</v>
      </c>
      <c r="T216" s="163">
        <v>0</v>
      </c>
      <c r="U216" s="164">
        <v>0</v>
      </c>
    </row>
    <row r="217" ht="15" customHeight="1">
      <c r="A217" s="139"/>
      <c r="B217" s="155">
        <v>1988</v>
      </c>
      <c r="C217" t="s" s="156">
        <v>522</v>
      </c>
      <c r="D217" t="s" s="156">
        <v>523</v>
      </c>
      <c r="E217" s="161">
        <v>32</v>
      </c>
      <c r="F217" s="162">
        <v>4</v>
      </c>
      <c r="G217" s="162">
        <v>0</v>
      </c>
      <c r="H217" s="162">
        <v>0</v>
      </c>
      <c r="I217" s="163">
        <v>0</v>
      </c>
      <c r="J217" s="162">
        <v>0</v>
      </c>
      <c r="K217" s="162">
        <v>0</v>
      </c>
      <c r="L217" s="163">
        <v>0</v>
      </c>
      <c r="M217" s="164">
        <v>0</v>
      </c>
      <c r="N217" s="162">
        <v>3</v>
      </c>
      <c r="O217" s="162">
        <v>0</v>
      </c>
      <c r="P217" s="162">
        <v>0</v>
      </c>
      <c r="Q217" s="163">
        <v>0</v>
      </c>
      <c r="R217" s="162">
        <v>0</v>
      </c>
      <c r="S217" s="162">
        <v>0</v>
      </c>
      <c r="T217" s="163">
        <v>0</v>
      </c>
      <c r="U217" s="164">
        <v>0</v>
      </c>
    </row>
    <row r="218" ht="15" customHeight="1">
      <c r="A218" s="139"/>
      <c r="B218" s="155">
        <v>2982</v>
      </c>
      <c r="C218" t="s" s="156">
        <v>522</v>
      </c>
      <c r="D218" t="s" s="156">
        <v>524</v>
      </c>
      <c r="E218" s="161">
        <v>39</v>
      </c>
      <c r="F218" s="162">
        <v>4</v>
      </c>
      <c r="G218" s="162">
        <v>0</v>
      </c>
      <c r="H218" s="162">
        <v>0</v>
      </c>
      <c r="I218" s="163">
        <v>0</v>
      </c>
      <c r="J218" s="162">
        <v>0</v>
      </c>
      <c r="K218" s="162">
        <v>0</v>
      </c>
      <c r="L218" s="163">
        <v>0</v>
      </c>
      <c r="M218" s="164">
        <v>0</v>
      </c>
      <c r="N218" s="162">
        <v>3</v>
      </c>
      <c r="O218" s="162">
        <v>0</v>
      </c>
      <c r="P218" s="162">
        <v>0</v>
      </c>
      <c r="Q218" s="163">
        <v>0</v>
      </c>
      <c r="R218" s="162">
        <v>0</v>
      </c>
      <c r="S218" s="162">
        <v>0</v>
      </c>
      <c r="T218" s="163">
        <v>0</v>
      </c>
      <c r="U218" s="164">
        <v>0</v>
      </c>
    </row>
    <row r="219" ht="15" customHeight="1">
      <c r="A219" s="139"/>
      <c r="B219" s="155">
        <v>5084</v>
      </c>
      <c r="C219" t="s" s="156">
        <v>522</v>
      </c>
      <c r="D219" t="s" s="156">
        <v>525</v>
      </c>
      <c r="E219" s="161">
        <v>22</v>
      </c>
      <c r="F219" s="162">
        <v>4</v>
      </c>
      <c r="G219" s="162">
        <v>0</v>
      </c>
      <c r="H219" s="162">
        <v>0</v>
      </c>
      <c r="I219" s="163">
        <v>0</v>
      </c>
      <c r="J219" s="162">
        <v>0</v>
      </c>
      <c r="K219" s="162">
        <v>0</v>
      </c>
      <c r="L219" s="163">
        <v>0</v>
      </c>
      <c r="M219" s="164">
        <v>0</v>
      </c>
      <c r="N219" s="162">
        <v>3</v>
      </c>
      <c r="O219" s="162">
        <v>0</v>
      </c>
      <c r="P219" s="162">
        <v>0</v>
      </c>
      <c r="Q219" s="163">
        <v>0</v>
      </c>
      <c r="R219" s="162">
        <v>0</v>
      </c>
      <c r="S219" s="162">
        <v>0</v>
      </c>
      <c r="T219" s="163">
        <v>0</v>
      </c>
      <c r="U219" s="164">
        <v>0</v>
      </c>
    </row>
    <row r="220" ht="15" customHeight="1">
      <c r="A220" s="139"/>
      <c r="B220" s="155">
        <v>6496</v>
      </c>
      <c r="C220" t="s" s="156">
        <v>522</v>
      </c>
      <c r="D220" t="s" s="156">
        <v>494</v>
      </c>
      <c r="E220" s="161">
        <v>14</v>
      </c>
      <c r="F220" s="162">
        <v>14</v>
      </c>
      <c r="G220" s="162">
        <v>0</v>
      </c>
      <c r="H220" s="162">
        <v>0</v>
      </c>
      <c r="I220" s="163">
        <v>0</v>
      </c>
      <c r="J220" s="162">
        <v>0</v>
      </c>
      <c r="K220" s="162">
        <v>0</v>
      </c>
      <c r="L220" s="163">
        <v>0</v>
      </c>
      <c r="M220" s="164">
        <v>0</v>
      </c>
      <c r="N220" s="162">
        <v>3</v>
      </c>
      <c r="O220" s="162">
        <v>0</v>
      </c>
      <c r="P220" s="162">
        <v>0</v>
      </c>
      <c r="Q220" s="163">
        <v>0</v>
      </c>
      <c r="R220" s="162">
        <v>0</v>
      </c>
      <c r="S220" s="162">
        <v>0</v>
      </c>
      <c r="T220" s="163">
        <v>0</v>
      </c>
      <c r="U220" s="164">
        <v>0</v>
      </c>
    </row>
    <row r="221" ht="15" customHeight="1">
      <c r="A221" s="139"/>
      <c r="B221" s="155">
        <v>8583</v>
      </c>
      <c r="C221" t="s" s="156">
        <v>522</v>
      </c>
      <c r="D221" t="s" s="156">
        <v>526</v>
      </c>
      <c r="E221" s="161">
        <v>18</v>
      </c>
      <c r="F221" s="162">
        <v>7</v>
      </c>
      <c r="G221" s="162">
        <v>0</v>
      </c>
      <c r="H221" s="162">
        <v>0</v>
      </c>
      <c r="I221" s="163">
        <v>0</v>
      </c>
      <c r="J221" s="162">
        <v>0</v>
      </c>
      <c r="K221" s="162">
        <v>0</v>
      </c>
      <c r="L221" s="163">
        <v>0</v>
      </c>
      <c r="M221" s="164">
        <v>0</v>
      </c>
      <c r="N221" s="162">
        <v>3</v>
      </c>
      <c r="O221" s="162">
        <v>0</v>
      </c>
      <c r="P221" s="162">
        <v>0</v>
      </c>
      <c r="Q221" s="163">
        <v>0</v>
      </c>
      <c r="R221" s="162">
        <v>0</v>
      </c>
      <c r="S221" s="162">
        <v>0</v>
      </c>
      <c r="T221" s="163">
        <v>0</v>
      </c>
      <c r="U221" s="164">
        <v>0</v>
      </c>
    </row>
    <row r="222" ht="15" customHeight="1">
      <c r="A222" s="139"/>
      <c r="B222" s="155">
        <v>9436</v>
      </c>
      <c r="C222" t="s" s="156">
        <v>522</v>
      </c>
      <c r="D222" t="s" s="156">
        <v>527</v>
      </c>
      <c r="E222" s="161">
        <v>1</v>
      </c>
      <c r="F222" s="162">
        <v>23</v>
      </c>
      <c r="G222" s="162">
        <v>0</v>
      </c>
      <c r="H222" s="162">
        <v>0</v>
      </c>
      <c r="I222" s="163">
        <v>0</v>
      </c>
      <c r="J222" s="162">
        <v>0</v>
      </c>
      <c r="K222" s="162">
        <v>0</v>
      </c>
      <c r="L222" s="163">
        <v>0</v>
      </c>
      <c r="M222" s="164">
        <v>0</v>
      </c>
      <c r="N222" s="162">
        <v>3</v>
      </c>
      <c r="O222" s="162">
        <v>0</v>
      </c>
      <c r="P222" s="162">
        <v>0</v>
      </c>
      <c r="Q222" s="163">
        <v>0</v>
      </c>
      <c r="R222" s="162">
        <v>0</v>
      </c>
      <c r="S222" s="162">
        <v>0</v>
      </c>
      <c r="T222" s="163">
        <v>0</v>
      </c>
      <c r="U222" s="164">
        <v>0</v>
      </c>
    </row>
    <row r="223" ht="15" customHeight="1">
      <c r="A223" s="139"/>
      <c r="B223" s="155">
        <v>9912</v>
      </c>
      <c r="C223" t="s" s="156">
        <v>522</v>
      </c>
      <c r="D223" t="s" s="156">
        <v>528</v>
      </c>
      <c r="E223" s="161">
        <v>24</v>
      </c>
      <c r="F223" s="162">
        <v>4</v>
      </c>
      <c r="G223" s="162">
        <v>0</v>
      </c>
      <c r="H223" s="162">
        <v>0</v>
      </c>
      <c r="I223" s="163">
        <v>0</v>
      </c>
      <c r="J223" s="162">
        <v>0</v>
      </c>
      <c r="K223" s="162">
        <v>0</v>
      </c>
      <c r="L223" s="163">
        <v>0</v>
      </c>
      <c r="M223" s="164">
        <v>0</v>
      </c>
      <c r="N223" s="162">
        <v>3</v>
      </c>
      <c r="O223" s="162">
        <v>0</v>
      </c>
      <c r="P223" s="162">
        <v>0</v>
      </c>
      <c r="Q223" s="163">
        <v>0</v>
      </c>
      <c r="R223" s="162">
        <v>0</v>
      </c>
      <c r="S223" s="162">
        <v>0</v>
      </c>
      <c r="T223" s="163">
        <v>0</v>
      </c>
      <c r="U223" s="164">
        <v>0</v>
      </c>
    </row>
    <row r="224" ht="15" customHeight="1">
      <c r="A224" s="139"/>
      <c r="B224" s="155">
        <v>10717</v>
      </c>
      <c r="C224" t="s" s="156">
        <v>522</v>
      </c>
      <c r="D224" t="s" s="156">
        <v>529</v>
      </c>
      <c r="E224" s="161">
        <v>19</v>
      </c>
      <c r="F224" s="162">
        <v>5</v>
      </c>
      <c r="G224" s="162">
        <v>0</v>
      </c>
      <c r="H224" s="162">
        <v>0</v>
      </c>
      <c r="I224" s="163">
        <v>0</v>
      </c>
      <c r="J224" s="162">
        <v>0</v>
      </c>
      <c r="K224" s="162">
        <v>0</v>
      </c>
      <c r="L224" s="163">
        <v>0</v>
      </c>
      <c r="M224" s="164">
        <v>0</v>
      </c>
      <c r="N224" s="162">
        <v>3</v>
      </c>
      <c r="O224" s="162">
        <v>0</v>
      </c>
      <c r="P224" s="162">
        <v>0</v>
      </c>
      <c r="Q224" s="163">
        <v>0</v>
      </c>
      <c r="R224" s="162">
        <v>0</v>
      </c>
      <c r="S224" s="162">
        <v>0</v>
      </c>
      <c r="T224" s="163">
        <v>0</v>
      </c>
      <c r="U224" s="164">
        <v>0</v>
      </c>
    </row>
    <row r="225" ht="15" customHeight="1">
      <c r="A225" s="139"/>
      <c r="B225" s="155">
        <v>15477</v>
      </c>
      <c r="C225" t="s" s="156">
        <v>522</v>
      </c>
      <c r="D225" t="s" s="156">
        <v>180</v>
      </c>
      <c r="E225" s="161">
        <v>28</v>
      </c>
      <c r="F225" s="162">
        <v>4</v>
      </c>
      <c r="G225" s="162">
        <v>0</v>
      </c>
      <c r="H225" s="162">
        <v>0</v>
      </c>
      <c r="I225" s="163">
        <v>0</v>
      </c>
      <c r="J225" s="162">
        <v>0</v>
      </c>
      <c r="K225" s="162">
        <v>0</v>
      </c>
      <c r="L225" s="163">
        <v>0</v>
      </c>
      <c r="M225" s="164">
        <v>0</v>
      </c>
      <c r="N225" s="162">
        <v>3</v>
      </c>
      <c r="O225" s="162">
        <v>0</v>
      </c>
      <c r="P225" s="162">
        <v>0</v>
      </c>
      <c r="Q225" s="163">
        <v>0</v>
      </c>
      <c r="R225" s="162">
        <v>0</v>
      </c>
      <c r="S225" s="162">
        <v>0</v>
      </c>
      <c r="T225" s="163">
        <v>0</v>
      </c>
      <c r="U225" s="164">
        <v>0</v>
      </c>
    </row>
    <row r="226" ht="15" customHeight="1">
      <c r="A226" s="139"/>
      <c r="B226" s="155">
        <v>3055</v>
      </c>
      <c r="C226" t="s" s="156">
        <v>530</v>
      </c>
      <c r="D226" t="s" s="156">
        <v>531</v>
      </c>
      <c r="E226" s="161">
        <v>128</v>
      </c>
      <c r="F226" s="162">
        <v>9</v>
      </c>
      <c r="G226" s="162">
        <v>0</v>
      </c>
      <c r="H226" s="162">
        <v>0</v>
      </c>
      <c r="I226" s="163">
        <v>0</v>
      </c>
      <c r="J226" s="162">
        <v>0</v>
      </c>
      <c r="K226" s="162">
        <v>0</v>
      </c>
      <c r="L226" s="163">
        <v>0</v>
      </c>
      <c r="M226" s="164">
        <v>0</v>
      </c>
      <c r="N226" s="162">
        <v>3</v>
      </c>
      <c r="O226" s="162">
        <v>0</v>
      </c>
      <c r="P226" s="162">
        <v>0</v>
      </c>
      <c r="Q226" s="163">
        <v>0</v>
      </c>
      <c r="R226" s="162">
        <v>0</v>
      </c>
      <c r="S226" s="162">
        <v>0</v>
      </c>
      <c r="T226" s="163">
        <v>0</v>
      </c>
      <c r="U226" s="164">
        <v>0</v>
      </c>
    </row>
    <row r="227" ht="15" customHeight="1">
      <c r="A227" s="139"/>
      <c r="B227" s="155">
        <v>4791</v>
      </c>
      <c r="C227" t="s" s="156">
        <v>530</v>
      </c>
      <c r="D227" t="s" s="156">
        <v>532</v>
      </c>
      <c r="E227" s="161">
        <v>181</v>
      </c>
      <c r="F227" s="162">
        <v>12</v>
      </c>
      <c r="G227" s="162">
        <v>0</v>
      </c>
      <c r="H227" s="162">
        <v>0</v>
      </c>
      <c r="I227" s="163">
        <v>0</v>
      </c>
      <c r="J227" s="162">
        <v>0</v>
      </c>
      <c r="K227" s="162">
        <v>0</v>
      </c>
      <c r="L227" s="163">
        <v>0</v>
      </c>
      <c r="M227" s="164">
        <v>0</v>
      </c>
      <c r="N227" s="162">
        <v>4</v>
      </c>
      <c r="O227" s="162">
        <v>0</v>
      </c>
      <c r="P227" s="162">
        <v>0</v>
      </c>
      <c r="Q227" s="163">
        <v>0</v>
      </c>
      <c r="R227" s="162">
        <v>0</v>
      </c>
      <c r="S227" s="162">
        <v>0</v>
      </c>
      <c r="T227" s="163">
        <v>0</v>
      </c>
      <c r="U227" s="164">
        <v>0</v>
      </c>
    </row>
    <row r="228" ht="15" customHeight="1">
      <c r="A228" s="139"/>
      <c r="B228" s="155">
        <v>4906</v>
      </c>
      <c r="C228" t="s" s="156">
        <v>530</v>
      </c>
      <c r="D228" t="s" s="156">
        <v>533</v>
      </c>
      <c r="E228" s="161">
        <v>60</v>
      </c>
      <c r="F228" s="162">
        <v>4</v>
      </c>
      <c r="G228" s="162">
        <v>0</v>
      </c>
      <c r="H228" s="162">
        <v>0</v>
      </c>
      <c r="I228" s="163">
        <v>0</v>
      </c>
      <c r="J228" s="162">
        <v>0</v>
      </c>
      <c r="K228" s="162">
        <v>0</v>
      </c>
      <c r="L228" s="163">
        <v>0</v>
      </c>
      <c r="M228" s="164">
        <v>0</v>
      </c>
      <c r="N228" s="162">
        <v>3</v>
      </c>
      <c r="O228" s="162">
        <v>0</v>
      </c>
      <c r="P228" s="162">
        <v>0</v>
      </c>
      <c r="Q228" s="163">
        <v>0</v>
      </c>
      <c r="R228" s="162">
        <v>0</v>
      </c>
      <c r="S228" s="162">
        <v>0</v>
      </c>
      <c r="T228" s="163">
        <v>0</v>
      </c>
      <c r="U228" s="164">
        <v>0</v>
      </c>
    </row>
    <row r="229" ht="15" customHeight="1">
      <c r="A229" s="139"/>
      <c r="B229" s="155">
        <v>5499</v>
      </c>
      <c r="C229" t="s" s="156">
        <v>530</v>
      </c>
      <c r="D229" t="s" s="156">
        <v>534</v>
      </c>
      <c r="E229" s="161">
        <v>176</v>
      </c>
      <c r="F229" s="162">
        <v>11</v>
      </c>
      <c r="G229" s="162">
        <v>0</v>
      </c>
      <c r="H229" s="162">
        <v>0</v>
      </c>
      <c r="I229" s="163">
        <v>0</v>
      </c>
      <c r="J229" s="162">
        <v>0</v>
      </c>
      <c r="K229" s="162">
        <v>0</v>
      </c>
      <c r="L229" s="163">
        <v>0</v>
      </c>
      <c r="M229" s="164">
        <v>0</v>
      </c>
      <c r="N229" s="162">
        <v>4</v>
      </c>
      <c r="O229" s="162">
        <v>0</v>
      </c>
      <c r="P229" s="162">
        <v>0</v>
      </c>
      <c r="Q229" s="163">
        <v>0</v>
      </c>
      <c r="R229" s="162">
        <v>0</v>
      </c>
      <c r="S229" s="162">
        <v>1</v>
      </c>
      <c r="T229" s="163">
        <v>-1</v>
      </c>
      <c r="U229" s="164">
        <v>0</v>
      </c>
    </row>
    <row r="230" ht="15" customHeight="1">
      <c r="A230" s="139"/>
      <c r="B230" s="155">
        <v>6959</v>
      </c>
      <c r="C230" t="s" s="156">
        <v>530</v>
      </c>
      <c r="D230" t="s" s="156">
        <v>535</v>
      </c>
      <c r="E230" s="161">
        <v>99</v>
      </c>
      <c r="F230" s="162">
        <v>7</v>
      </c>
      <c r="G230" s="162">
        <v>0</v>
      </c>
      <c r="H230" s="162">
        <v>0</v>
      </c>
      <c r="I230" s="163">
        <v>0</v>
      </c>
      <c r="J230" s="162">
        <v>0</v>
      </c>
      <c r="K230" s="162">
        <v>0</v>
      </c>
      <c r="L230" s="163">
        <v>0</v>
      </c>
      <c r="M230" s="164">
        <v>0</v>
      </c>
      <c r="N230" s="162">
        <v>3</v>
      </c>
      <c r="O230" s="162">
        <v>0</v>
      </c>
      <c r="P230" s="162">
        <v>0</v>
      </c>
      <c r="Q230" s="163">
        <v>0</v>
      </c>
      <c r="R230" s="162">
        <v>1</v>
      </c>
      <c r="S230" s="162">
        <v>0</v>
      </c>
      <c r="T230" s="163">
        <v>1</v>
      </c>
      <c r="U230" s="164">
        <v>33.33</v>
      </c>
    </row>
    <row r="231" ht="15" customHeight="1">
      <c r="A231" s="139"/>
      <c r="B231" s="155">
        <v>11491</v>
      </c>
      <c r="C231" t="s" s="156">
        <v>530</v>
      </c>
      <c r="D231" t="s" s="156">
        <v>536</v>
      </c>
      <c r="E231" s="161">
        <v>50</v>
      </c>
      <c r="F231" s="162">
        <v>4</v>
      </c>
      <c r="G231" s="162">
        <v>0</v>
      </c>
      <c r="H231" s="162">
        <v>0</v>
      </c>
      <c r="I231" s="163">
        <v>0</v>
      </c>
      <c r="J231" s="162">
        <v>0</v>
      </c>
      <c r="K231" s="162">
        <v>0</v>
      </c>
      <c r="L231" s="163">
        <v>0</v>
      </c>
      <c r="M231" s="164">
        <v>0</v>
      </c>
      <c r="N231" s="162">
        <v>3</v>
      </c>
      <c r="O231" s="162">
        <v>0</v>
      </c>
      <c r="P231" s="162">
        <v>0</v>
      </c>
      <c r="Q231" s="163">
        <v>0</v>
      </c>
      <c r="R231" s="162">
        <v>0</v>
      </c>
      <c r="S231" s="162">
        <v>0</v>
      </c>
      <c r="T231" s="163">
        <v>0</v>
      </c>
      <c r="U231" s="164">
        <v>0</v>
      </c>
    </row>
    <row r="232" ht="15" customHeight="1">
      <c r="A232" s="139"/>
      <c r="B232" s="155">
        <v>1754</v>
      </c>
      <c r="C232" t="s" s="156">
        <v>537</v>
      </c>
      <c r="D232" t="s" s="156">
        <v>538</v>
      </c>
      <c r="E232" s="161">
        <v>83</v>
      </c>
      <c r="F232" s="162">
        <v>5</v>
      </c>
      <c r="G232" s="162">
        <v>0</v>
      </c>
      <c r="H232" s="162">
        <v>0</v>
      </c>
      <c r="I232" s="163">
        <v>0</v>
      </c>
      <c r="J232" s="162">
        <v>0</v>
      </c>
      <c r="K232" s="162">
        <v>0</v>
      </c>
      <c r="L232" s="163">
        <v>0</v>
      </c>
      <c r="M232" s="164">
        <v>0</v>
      </c>
      <c r="N232" s="162">
        <v>3</v>
      </c>
      <c r="O232" s="162">
        <v>0</v>
      </c>
      <c r="P232" s="162">
        <v>1</v>
      </c>
      <c r="Q232" s="163">
        <v>-1</v>
      </c>
      <c r="R232" s="162">
        <v>0</v>
      </c>
      <c r="S232" s="162">
        <v>1</v>
      </c>
      <c r="T232" s="163">
        <v>-1</v>
      </c>
      <c r="U232" s="164">
        <v>0</v>
      </c>
    </row>
    <row r="233" ht="15" customHeight="1">
      <c r="A233" s="139"/>
      <c r="B233" s="155">
        <v>2504</v>
      </c>
      <c r="C233" t="s" s="156">
        <v>537</v>
      </c>
      <c r="D233" t="s" s="156">
        <v>539</v>
      </c>
      <c r="E233" s="161">
        <v>141</v>
      </c>
      <c r="F233" s="162">
        <v>10</v>
      </c>
      <c r="G233" s="162">
        <v>0</v>
      </c>
      <c r="H233" s="162">
        <v>0</v>
      </c>
      <c r="I233" s="163">
        <v>0</v>
      </c>
      <c r="J233" s="162">
        <v>0</v>
      </c>
      <c r="K233" s="162">
        <v>0</v>
      </c>
      <c r="L233" s="163">
        <v>0</v>
      </c>
      <c r="M233" s="164">
        <v>0</v>
      </c>
      <c r="N233" s="162">
        <v>4</v>
      </c>
      <c r="O233" s="162">
        <v>0</v>
      </c>
      <c r="P233" s="162">
        <v>0</v>
      </c>
      <c r="Q233" s="163">
        <v>0</v>
      </c>
      <c r="R233" s="162">
        <v>0</v>
      </c>
      <c r="S233" s="162">
        <v>1</v>
      </c>
      <c r="T233" s="163">
        <v>-1</v>
      </c>
      <c r="U233" s="164">
        <v>0</v>
      </c>
    </row>
    <row r="234" ht="15" customHeight="1">
      <c r="A234" s="139"/>
      <c r="B234" s="155">
        <v>2675</v>
      </c>
      <c r="C234" t="s" s="156">
        <v>537</v>
      </c>
      <c r="D234" t="s" s="156">
        <v>540</v>
      </c>
      <c r="E234" s="161">
        <v>64</v>
      </c>
      <c r="F234" s="162">
        <v>4</v>
      </c>
      <c r="G234" s="162">
        <v>0</v>
      </c>
      <c r="H234" s="162">
        <v>0</v>
      </c>
      <c r="I234" s="163">
        <v>0</v>
      </c>
      <c r="J234" s="162">
        <v>0</v>
      </c>
      <c r="K234" s="162">
        <v>0</v>
      </c>
      <c r="L234" s="163">
        <v>0</v>
      </c>
      <c r="M234" s="164">
        <v>0</v>
      </c>
      <c r="N234" s="162">
        <v>3</v>
      </c>
      <c r="O234" s="162">
        <v>0</v>
      </c>
      <c r="P234" s="162">
        <v>0</v>
      </c>
      <c r="Q234" s="163">
        <v>0</v>
      </c>
      <c r="R234" s="162">
        <v>0</v>
      </c>
      <c r="S234" s="162">
        <v>0</v>
      </c>
      <c r="T234" s="163">
        <v>0</v>
      </c>
      <c r="U234" s="164">
        <v>0</v>
      </c>
    </row>
    <row r="235" ht="15" customHeight="1">
      <c r="A235" s="139"/>
      <c r="B235" s="155">
        <v>5048</v>
      </c>
      <c r="C235" t="s" s="156">
        <v>537</v>
      </c>
      <c r="D235" t="s" s="156">
        <v>541</v>
      </c>
      <c r="E235" s="161">
        <v>68</v>
      </c>
      <c r="F235" s="162">
        <v>4</v>
      </c>
      <c r="G235" s="162">
        <v>2</v>
      </c>
      <c r="H235" s="162">
        <v>0</v>
      </c>
      <c r="I235" s="163">
        <v>2</v>
      </c>
      <c r="J235" s="162">
        <v>3</v>
      </c>
      <c r="K235" s="162">
        <v>0</v>
      </c>
      <c r="L235" s="163">
        <v>3</v>
      </c>
      <c r="M235" s="164">
        <v>75</v>
      </c>
      <c r="N235" s="162">
        <v>3</v>
      </c>
      <c r="O235" s="162">
        <v>0</v>
      </c>
      <c r="P235" s="162">
        <v>0</v>
      </c>
      <c r="Q235" s="163">
        <v>0</v>
      </c>
      <c r="R235" s="162">
        <v>0</v>
      </c>
      <c r="S235" s="162">
        <v>0</v>
      </c>
      <c r="T235" s="163">
        <v>0</v>
      </c>
      <c r="U235" s="164">
        <v>0</v>
      </c>
    </row>
    <row r="236" ht="15" customHeight="1">
      <c r="A236" s="139"/>
      <c r="B236" s="155">
        <v>10745</v>
      </c>
      <c r="C236" t="s" s="156">
        <v>537</v>
      </c>
      <c r="D236" t="s" s="156">
        <v>542</v>
      </c>
      <c r="E236" s="161">
        <v>73</v>
      </c>
      <c r="F236" s="162">
        <v>5</v>
      </c>
      <c r="G236" s="162">
        <v>0</v>
      </c>
      <c r="H236" s="162">
        <v>0</v>
      </c>
      <c r="I236" s="163">
        <v>0</v>
      </c>
      <c r="J236" s="162">
        <v>2</v>
      </c>
      <c r="K236" s="162">
        <v>0</v>
      </c>
      <c r="L236" s="163">
        <v>2</v>
      </c>
      <c r="M236" s="164">
        <v>40</v>
      </c>
      <c r="N236" s="162">
        <v>3</v>
      </c>
      <c r="O236" s="162">
        <v>0</v>
      </c>
      <c r="P236" s="162">
        <v>0</v>
      </c>
      <c r="Q236" s="163">
        <v>0</v>
      </c>
      <c r="R236" s="162">
        <v>0</v>
      </c>
      <c r="S236" s="162">
        <v>0</v>
      </c>
      <c r="T236" s="163">
        <v>0</v>
      </c>
      <c r="U236" s="164">
        <v>0</v>
      </c>
    </row>
    <row r="237" ht="15" customHeight="1">
      <c r="A237" s="139"/>
      <c r="B237" s="155">
        <v>2893</v>
      </c>
      <c r="C237" t="s" s="156">
        <v>543</v>
      </c>
      <c r="D237" t="s" s="156">
        <v>544</v>
      </c>
      <c r="E237" s="161">
        <v>128</v>
      </c>
      <c r="F237" s="162">
        <v>9</v>
      </c>
      <c r="G237" s="162">
        <v>0</v>
      </c>
      <c r="H237" s="162">
        <v>0</v>
      </c>
      <c r="I237" s="163">
        <v>0</v>
      </c>
      <c r="J237" s="162">
        <v>0</v>
      </c>
      <c r="K237" s="162">
        <v>0</v>
      </c>
      <c r="L237" s="163">
        <v>0</v>
      </c>
      <c r="M237" s="164">
        <v>0</v>
      </c>
      <c r="N237" s="162">
        <v>3</v>
      </c>
      <c r="O237" s="162">
        <v>0</v>
      </c>
      <c r="P237" s="162">
        <v>0</v>
      </c>
      <c r="Q237" s="163">
        <v>0</v>
      </c>
      <c r="R237" s="162">
        <v>1</v>
      </c>
      <c r="S237" s="162">
        <v>0</v>
      </c>
      <c r="T237" s="163">
        <v>1</v>
      </c>
      <c r="U237" s="164">
        <v>33.33</v>
      </c>
    </row>
    <row r="238" ht="15" customHeight="1">
      <c r="A238" s="139"/>
      <c r="B238" s="155">
        <v>3353</v>
      </c>
      <c r="C238" t="s" s="156">
        <v>543</v>
      </c>
      <c r="D238" t="s" s="156">
        <v>545</v>
      </c>
      <c r="E238" s="161">
        <v>73</v>
      </c>
      <c r="F238" s="162">
        <v>5</v>
      </c>
      <c r="G238" s="162">
        <v>1</v>
      </c>
      <c r="H238" s="162">
        <v>3</v>
      </c>
      <c r="I238" s="163">
        <v>-2</v>
      </c>
      <c r="J238" s="162">
        <v>1</v>
      </c>
      <c r="K238" s="162">
        <v>3</v>
      </c>
      <c r="L238" s="163">
        <v>-2</v>
      </c>
      <c r="M238" s="164">
        <v>0</v>
      </c>
      <c r="N238" s="162">
        <v>3</v>
      </c>
      <c r="O238" s="162">
        <v>0</v>
      </c>
      <c r="P238" s="162">
        <v>1</v>
      </c>
      <c r="Q238" s="163">
        <v>-1</v>
      </c>
      <c r="R238" s="162">
        <v>0</v>
      </c>
      <c r="S238" s="162">
        <v>1</v>
      </c>
      <c r="T238" s="163">
        <v>-1</v>
      </c>
      <c r="U238" s="164">
        <v>0</v>
      </c>
    </row>
    <row r="239" ht="15" customHeight="1">
      <c r="A239" s="139"/>
      <c r="B239" s="155">
        <v>3534</v>
      </c>
      <c r="C239" t="s" s="156">
        <v>543</v>
      </c>
      <c r="D239" t="s" s="156">
        <v>546</v>
      </c>
      <c r="E239" s="161">
        <v>49</v>
      </c>
      <c r="F239" s="162">
        <v>4</v>
      </c>
      <c r="G239" s="162">
        <v>0</v>
      </c>
      <c r="H239" s="162">
        <v>0</v>
      </c>
      <c r="I239" s="163">
        <v>0</v>
      </c>
      <c r="J239" s="162">
        <v>0</v>
      </c>
      <c r="K239" s="162">
        <v>0</v>
      </c>
      <c r="L239" s="163">
        <v>0</v>
      </c>
      <c r="M239" s="164">
        <v>0</v>
      </c>
      <c r="N239" s="162">
        <v>3</v>
      </c>
      <c r="O239" s="162">
        <v>0</v>
      </c>
      <c r="P239" s="162">
        <v>0</v>
      </c>
      <c r="Q239" s="163">
        <v>0</v>
      </c>
      <c r="R239" s="162">
        <v>0</v>
      </c>
      <c r="S239" s="162">
        <v>0</v>
      </c>
      <c r="T239" s="163">
        <v>0</v>
      </c>
      <c r="U239" s="164">
        <v>0</v>
      </c>
    </row>
    <row r="240" ht="15" customHeight="1">
      <c r="A240" s="139"/>
      <c r="B240" s="155">
        <v>3857</v>
      </c>
      <c r="C240" t="s" s="156">
        <v>543</v>
      </c>
      <c r="D240" t="s" s="156">
        <v>547</v>
      </c>
      <c r="E240" s="161">
        <v>111</v>
      </c>
      <c r="F240" s="162">
        <v>7</v>
      </c>
      <c r="G240" s="162">
        <v>0</v>
      </c>
      <c r="H240" s="162">
        <v>0</v>
      </c>
      <c r="I240" s="163">
        <v>0</v>
      </c>
      <c r="J240" s="162">
        <v>1</v>
      </c>
      <c r="K240" s="162">
        <v>0</v>
      </c>
      <c r="L240" s="163">
        <v>1</v>
      </c>
      <c r="M240" s="164">
        <v>14.29</v>
      </c>
      <c r="N240" s="162">
        <v>3</v>
      </c>
      <c r="O240" s="162">
        <v>0</v>
      </c>
      <c r="P240" s="162">
        <v>0</v>
      </c>
      <c r="Q240" s="163">
        <v>0</v>
      </c>
      <c r="R240" s="162">
        <v>0</v>
      </c>
      <c r="S240" s="162">
        <v>0</v>
      </c>
      <c r="T240" s="163">
        <v>0</v>
      </c>
      <c r="U240" s="164">
        <v>0</v>
      </c>
    </row>
    <row r="241" ht="15" customHeight="1">
      <c r="A241" s="139"/>
      <c r="B241" s="155">
        <v>7033</v>
      </c>
      <c r="C241" t="s" s="156">
        <v>543</v>
      </c>
      <c r="D241" t="s" s="156">
        <v>548</v>
      </c>
      <c r="E241" s="161">
        <v>61</v>
      </c>
      <c r="F241" s="162">
        <v>4</v>
      </c>
      <c r="G241" s="162">
        <v>0</v>
      </c>
      <c r="H241" s="162">
        <v>0</v>
      </c>
      <c r="I241" s="163">
        <v>0</v>
      </c>
      <c r="J241" s="162">
        <v>1</v>
      </c>
      <c r="K241" s="162">
        <v>0</v>
      </c>
      <c r="L241" s="163">
        <v>1</v>
      </c>
      <c r="M241" s="164">
        <v>25</v>
      </c>
      <c r="N241" s="162">
        <v>3</v>
      </c>
      <c r="O241" s="162">
        <v>0</v>
      </c>
      <c r="P241" s="162">
        <v>1</v>
      </c>
      <c r="Q241" s="163">
        <v>-1</v>
      </c>
      <c r="R241" s="162">
        <v>1</v>
      </c>
      <c r="S241" s="162">
        <v>1</v>
      </c>
      <c r="T241" s="163">
        <v>0</v>
      </c>
      <c r="U241" s="164">
        <v>0</v>
      </c>
    </row>
    <row r="242" ht="15" customHeight="1">
      <c r="A242" s="139"/>
      <c r="B242" s="155">
        <v>2012</v>
      </c>
      <c r="C242" t="s" s="156">
        <v>549</v>
      </c>
      <c r="D242" t="s" s="156">
        <v>550</v>
      </c>
      <c r="E242" s="161">
        <v>163</v>
      </c>
      <c r="F242" s="162">
        <v>11</v>
      </c>
      <c r="G242" s="162">
        <v>0</v>
      </c>
      <c r="H242" s="162">
        <v>0</v>
      </c>
      <c r="I242" s="163">
        <v>0</v>
      </c>
      <c r="J242" s="162">
        <v>1</v>
      </c>
      <c r="K242" s="162">
        <v>0</v>
      </c>
      <c r="L242" s="163">
        <v>1</v>
      </c>
      <c r="M242" s="164">
        <v>9.09</v>
      </c>
      <c r="N242" s="162">
        <v>4</v>
      </c>
      <c r="O242" s="162">
        <v>0</v>
      </c>
      <c r="P242" s="162">
        <v>0</v>
      </c>
      <c r="Q242" s="163">
        <v>0</v>
      </c>
      <c r="R242" s="162">
        <v>0</v>
      </c>
      <c r="S242" s="162">
        <v>0</v>
      </c>
      <c r="T242" s="163">
        <v>0</v>
      </c>
      <c r="U242" s="164">
        <v>0</v>
      </c>
    </row>
    <row r="243" ht="15" customHeight="1">
      <c r="A243" s="139"/>
      <c r="B243" s="155">
        <v>2855</v>
      </c>
      <c r="C243" t="s" s="156">
        <v>549</v>
      </c>
      <c r="D243" t="s" s="156">
        <v>551</v>
      </c>
      <c r="E243" s="161">
        <v>160</v>
      </c>
      <c r="F243" s="162">
        <v>10</v>
      </c>
      <c r="G243" s="162">
        <v>0</v>
      </c>
      <c r="H243" s="162">
        <v>0</v>
      </c>
      <c r="I243" s="163">
        <v>0</v>
      </c>
      <c r="J243" s="162">
        <v>0</v>
      </c>
      <c r="K243" s="162">
        <v>0</v>
      </c>
      <c r="L243" s="163">
        <v>0</v>
      </c>
      <c r="M243" s="164">
        <v>0</v>
      </c>
      <c r="N243" s="162">
        <v>4</v>
      </c>
      <c r="O243" s="162">
        <v>0</v>
      </c>
      <c r="P243" s="162">
        <v>0</v>
      </c>
      <c r="Q243" s="163">
        <v>0</v>
      </c>
      <c r="R243" s="162">
        <v>0</v>
      </c>
      <c r="S243" s="162">
        <v>0</v>
      </c>
      <c r="T243" s="163">
        <v>0</v>
      </c>
      <c r="U243" s="164">
        <v>0</v>
      </c>
    </row>
    <row r="244" ht="15" customHeight="1">
      <c r="A244" s="139"/>
      <c r="B244" s="155">
        <v>3006</v>
      </c>
      <c r="C244" t="s" s="156">
        <v>549</v>
      </c>
      <c r="D244" t="s" s="156">
        <v>552</v>
      </c>
      <c r="E244" s="161">
        <v>129</v>
      </c>
      <c r="F244" s="162">
        <v>9</v>
      </c>
      <c r="G244" s="162">
        <v>0</v>
      </c>
      <c r="H244" s="162">
        <v>0</v>
      </c>
      <c r="I244" s="163">
        <v>0</v>
      </c>
      <c r="J244" s="162">
        <v>0</v>
      </c>
      <c r="K244" s="162">
        <v>0</v>
      </c>
      <c r="L244" s="163">
        <v>0</v>
      </c>
      <c r="M244" s="164">
        <v>0</v>
      </c>
      <c r="N244" s="162">
        <v>3</v>
      </c>
      <c r="O244" s="162">
        <v>0</v>
      </c>
      <c r="P244" s="162">
        <v>0</v>
      </c>
      <c r="Q244" s="163">
        <v>0</v>
      </c>
      <c r="R244" s="162">
        <v>0</v>
      </c>
      <c r="S244" s="162">
        <v>0</v>
      </c>
      <c r="T244" s="163">
        <v>0</v>
      </c>
      <c r="U244" s="164">
        <v>0</v>
      </c>
    </row>
    <row r="245" ht="15" customHeight="1">
      <c r="A245" s="139"/>
      <c r="B245" s="155">
        <v>3012</v>
      </c>
      <c r="C245" t="s" s="156">
        <v>549</v>
      </c>
      <c r="D245" t="s" s="156">
        <v>553</v>
      </c>
      <c r="E245" s="161">
        <v>132</v>
      </c>
      <c r="F245" s="162">
        <v>9</v>
      </c>
      <c r="G245" s="162">
        <v>0</v>
      </c>
      <c r="H245" s="162">
        <v>0</v>
      </c>
      <c r="I245" s="163">
        <v>0</v>
      </c>
      <c r="J245" s="162">
        <v>1</v>
      </c>
      <c r="K245" s="162">
        <v>0</v>
      </c>
      <c r="L245" s="163">
        <v>1</v>
      </c>
      <c r="M245" s="164">
        <v>11.11</v>
      </c>
      <c r="N245" s="162">
        <v>3</v>
      </c>
      <c r="O245" s="162">
        <v>0</v>
      </c>
      <c r="P245" s="162">
        <v>0</v>
      </c>
      <c r="Q245" s="163">
        <v>0</v>
      </c>
      <c r="R245" s="162">
        <v>0</v>
      </c>
      <c r="S245" s="162">
        <v>0</v>
      </c>
      <c r="T245" s="163">
        <v>0</v>
      </c>
      <c r="U245" s="164">
        <v>0</v>
      </c>
    </row>
    <row r="246" ht="15" customHeight="1">
      <c r="A246" s="139"/>
      <c r="B246" s="155">
        <v>3014</v>
      </c>
      <c r="C246" t="s" s="156">
        <v>549</v>
      </c>
      <c r="D246" t="s" s="156">
        <v>554</v>
      </c>
      <c r="E246" s="161">
        <v>136</v>
      </c>
      <c r="F246" s="162">
        <v>8</v>
      </c>
      <c r="G246" s="162">
        <v>0</v>
      </c>
      <c r="H246" s="162">
        <v>0</v>
      </c>
      <c r="I246" s="163">
        <v>0</v>
      </c>
      <c r="J246" s="162">
        <v>0</v>
      </c>
      <c r="K246" s="162">
        <v>0</v>
      </c>
      <c r="L246" s="163">
        <v>0</v>
      </c>
      <c r="M246" s="164">
        <v>0</v>
      </c>
      <c r="N246" s="162">
        <v>3</v>
      </c>
      <c r="O246" s="162">
        <v>0</v>
      </c>
      <c r="P246" s="162">
        <v>0</v>
      </c>
      <c r="Q246" s="163">
        <v>0</v>
      </c>
      <c r="R246" s="162">
        <v>3</v>
      </c>
      <c r="S246" s="162">
        <v>0</v>
      </c>
      <c r="T246" s="163">
        <v>3</v>
      </c>
      <c r="U246" s="164">
        <v>100</v>
      </c>
    </row>
    <row r="247" ht="15" customHeight="1">
      <c r="A247" s="139"/>
      <c r="B247" s="155">
        <v>3048</v>
      </c>
      <c r="C247" t="s" s="156">
        <v>549</v>
      </c>
      <c r="D247" t="s" s="156">
        <v>555</v>
      </c>
      <c r="E247" s="161">
        <v>108</v>
      </c>
      <c r="F247" s="162">
        <v>7</v>
      </c>
      <c r="G247" s="162">
        <v>0</v>
      </c>
      <c r="H247" s="162">
        <v>0</v>
      </c>
      <c r="I247" s="163">
        <v>0</v>
      </c>
      <c r="J247" s="162">
        <v>2</v>
      </c>
      <c r="K247" s="162">
        <v>0</v>
      </c>
      <c r="L247" s="163">
        <v>2</v>
      </c>
      <c r="M247" s="164">
        <v>28.57</v>
      </c>
      <c r="N247" s="162">
        <v>3</v>
      </c>
      <c r="O247" s="162">
        <v>0</v>
      </c>
      <c r="P247" s="162">
        <v>0</v>
      </c>
      <c r="Q247" s="163">
        <v>0</v>
      </c>
      <c r="R247" s="162">
        <v>0</v>
      </c>
      <c r="S247" s="162">
        <v>0</v>
      </c>
      <c r="T247" s="163">
        <v>0</v>
      </c>
      <c r="U247" s="164">
        <v>0</v>
      </c>
    </row>
    <row r="248" ht="15" customHeight="1">
      <c r="A248" s="139"/>
      <c r="B248" s="155">
        <v>3475</v>
      </c>
      <c r="C248" t="s" s="156">
        <v>549</v>
      </c>
      <c r="D248" t="s" s="156">
        <v>556</v>
      </c>
      <c r="E248" s="161">
        <v>13</v>
      </c>
      <c r="F248" s="162">
        <v>11</v>
      </c>
      <c r="G248" s="162">
        <v>0</v>
      </c>
      <c r="H248" s="162">
        <v>0</v>
      </c>
      <c r="I248" s="163">
        <v>0</v>
      </c>
      <c r="J248" s="162">
        <v>0</v>
      </c>
      <c r="K248" s="162">
        <v>0</v>
      </c>
      <c r="L248" s="163">
        <v>0</v>
      </c>
      <c r="M248" s="164">
        <v>0</v>
      </c>
      <c r="N248" s="162">
        <v>3</v>
      </c>
      <c r="O248" s="162">
        <v>0</v>
      </c>
      <c r="P248" s="162">
        <v>0</v>
      </c>
      <c r="Q248" s="163">
        <v>0</v>
      </c>
      <c r="R248" s="162">
        <v>0</v>
      </c>
      <c r="S248" s="162">
        <v>0</v>
      </c>
      <c r="T248" s="163">
        <v>0</v>
      </c>
      <c r="U248" s="164">
        <v>0</v>
      </c>
    </row>
    <row r="249" ht="15" customHeight="1">
      <c r="A249" s="139"/>
      <c r="B249" s="155">
        <v>4787</v>
      </c>
      <c r="C249" t="s" s="156">
        <v>549</v>
      </c>
      <c r="D249" t="s" s="156">
        <v>557</v>
      </c>
      <c r="E249" s="161">
        <v>95</v>
      </c>
      <c r="F249" s="162">
        <v>6</v>
      </c>
      <c r="G249" s="162">
        <v>0</v>
      </c>
      <c r="H249" s="162">
        <v>0</v>
      </c>
      <c r="I249" s="163">
        <v>0</v>
      </c>
      <c r="J249" s="162">
        <v>0</v>
      </c>
      <c r="K249" s="162">
        <v>0</v>
      </c>
      <c r="L249" s="163">
        <v>0</v>
      </c>
      <c r="M249" s="164">
        <v>0</v>
      </c>
      <c r="N249" s="162">
        <v>3</v>
      </c>
      <c r="O249" s="162">
        <v>0</v>
      </c>
      <c r="P249" s="162">
        <v>1</v>
      </c>
      <c r="Q249" s="163">
        <v>-1</v>
      </c>
      <c r="R249" s="162">
        <v>0</v>
      </c>
      <c r="S249" s="162">
        <v>1</v>
      </c>
      <c r="T249" s="163">
        <v>-1</v>
      </c>
      <c r="U249" s="164">
        <v>0</v>
      </c>
    </row>
    <row r="250" ht="15" customHeight="1">
      <c r="A250" s="139"/>
      <c r="B250" s="155">
        <v>5461</v>
      </c>
      <c r="C250" t="s" s="156">
        <v>549</v>
      </c>
      <c r="D250" t="s" s="156">
        <v>558</v>
      </c>
      <c r="E250" s="161">
        <v>0</v>
      </c>
      <c r="F250" s="162">
        <v>24</v>
      </c>
      <c r="G250" s="162">
        <v>0</v>
      </c>
      <c r="H250" s="162">
        <v>0</v>
      </c>
      <c r="I250" s="163">
        <v>0</v>
      </c>
      <c r="J250" s="162">
        <v>0</v>
      </c>
      <c r="K250" s="162">
        <v>0</v>
      </c>
      <c r="L250" s="163">
        <v>0</v>
      </c>
      <c r="M250" s="164">
        <v>0</v>
      </c>
      <c r="N250" s="162">
        <v>3</v>
      </c>
      <c r="O250" s="162">
        <v>0</v>
      </c>
      <c r="P250" s="162">
        <v>0</v>
      </c>
      <c r="Q250" s="163">
        <v>0</v>
      </c>
      <c r="R250" s="162">
        <v>0</v>
      </c>
      <c r="S250" s="162">
        <v>0</v>
      </c>
      <c r="T250" s="163">
        <v>0</v>
      </c>
      <c r="U250" s="164">
        <v>0</v>
      </c>
    </row>
    <row r="251" ht="15" customHeight="1">
      <c r="A251" s="139"/>
      <c r="B251" s="155">
        <v>8324</v>
      </c>
      <c r="C251" t="s" s="156">
        <v>549</v>
      </c>
      <c r="D251" t="s" s="156">
        <v>559</v>
      </c>
      <c r="E251" s="161">
        <v>24</v>
      </c>
      <c r="F251" s="162">
        <v>4</v>
      </c>
      <c r="G251" s="162">
        <v>0</v>
      </c>
      <c r="H251" s="162">
        <v>0</v>
      </c>
      <c r="I251" s="163">
        <v>0</v>
      </c>
      <c r="J251" s="162">
        <v>0</v>
      </c>
      <c r="K251" s="162">
        <v>0</v>
      </c>
      <c r="L251" s="163">
        <v>0</v>
      </c>
      <c r="M251" s="164">
        <v>0</v>
      </c>
      <c r="N251" s="162">
        <v>3</v>
      </c>
      <c r="O251" s="162">
        <v>0</v>
      </c>
      <c r="P251" s="162">
        <v>0</v>
      </c>
      <c r="Q251" s="163">
        <v>0</v>
      </c>
      <c r="R251" s="162">
        <v>0</v>
      </c>
      <c r="S251" s="162">
        <v>0</v>
      </c>
      <c r="T251" s="163">
        <v>0</v>
      </c>
      <c r="U251" s="164">
        <v>0</v>
      </c>
    </row>
    <row r="252" ht="15" customHeight="1">
      <c r="A252" s="139"/>
      <c r="B252" s="155">
        <v>9110</v>
      </c>
      <c r="C252" t="s" s="156">
        <v>549</v>
      </c>
      <c r="D252" t="s" s="156">
        <v>550</v>
      </c>
      <c r="E252" s="161">
        <v>48</v>
      </c>
      <c r="F252" s="162">
        <v>4</v>
      </c>
      <c r="G252" s="162">
        <v>0</v>
      </c>
      <c r="H252" s="162">
        <v>0</v>
      </c>
      <c r="I252" s="163">
        <v>0</v>
      </c>
      <c r="J252" s="162">
        <v>0</v>
      </c>
      <c r="K252" s="162">
        <v>0</v>
      </c>
      <c r="L252" s="163">
        <v>0</v>
      </c>
      <c r="M252" s="164">
        <v>0</v>
      </c>
      <c r="N252" s="162">
        <v>3</v>
      </c>
      <c r="O252" s="162">
        <v>0</v>
      </c>
      <c r="P252" s="162">
        <v>0</v>
      </c>
      <c r="Q252" s="163">
        <v>0</v>
      </c>
      <c r="R252" s="162">
        <v>0</v>
      </c>
      <c r="S252" s="162">
        <v>0</v>
      </c>
      <c r="T252" s="163">
        <v>0</v>
      </c>
      <c r="U252" s="164">
        <v>0</v>
      </c>
    </row>
    <row r="253" ht="15" customHeight="1">
      <c r="A253" s="139"/>
      <c r="B253" s="155">
        <v>9281</v>
      </c>
      <c r="C253" t="s" s="156">
        <v>549</v>
      </c>
      <c r="D253" t="s" s="156">
        <v>560</v>
      </c>
      <c r="E253" s="161">
        <v>64</v>
      </c>
      <c r="F253" s="162">
        <v>4</v>
      </c>
      <c r="G253" s="162">
        <v>0</v>
      </c>
      <c r="H253" s="162">
        <v>0</v>
      </c>
      <c r="I253" s="163">
        <v>0</v>
      </c>
      <c r="J253" s="162">
        <v>0</v>
      </c>
      <c r="K253" s="162">
        <v>0</v>
      </c>
      <c r="L253" s="163">
        <v>0</v>
      </c>
      <c r="M253" s="164">
        <v>0</v>
      </c>
      <c r="N253" s="162">
        <v>3</v>
      </c>
      <c r="O253" s="162">
        <v>0</v>
      </c>
      <c r="P253" s="162">
        <v>0</v>
      </c>
      <c r="Q253" s="163">
        <v>0</v>
      </c>
      <c r="R253" s="162">
        <v>0</v>
      </c>
      <c r="S253" s="162">
        <v>0</v>
      </c>
      <c r="T253" s="163">
        <v>0</v>
      </c>
      <c r="U253" s="164">
        <v>0</v>
      </c>
    </row>
    <row r="254" ht="15" customHeight="1">
      <c r="A254" s="139"/>
      <c r="B254" s="155">
        <v>11407</v>
      </c>
      <c r="C254" t="s" s="156">
        <v>549</v>
      </c>
      <c r="D254" t="s" s="156">
        <v>561</v>
      </c>
      <c r="E254" s="161">
        <v>49</v>
      </c>
      <c r="F254" s="162">
        <v>4</v>
      </c>
      <c r="G254" s="162">
        <v>0</v>
      </c>
      <c r="H254" s="162">
        <v>0</v>
      </c>
      <c r="I254" s="163">
        <v>0</v>
      </c>
      <c r="J254" s="162">
        <v>2</v>
      </c>
      <c r="K254" s="162">
        <v>0</v>
      </c>
      <c r="L254" s="163">
        <v>2</v>
      </c>
      <c r="M254" s="164">
        <v>50</v>
      </c>
      <c r="N254" s="162">
        <v>3</v>
      </c>
      <c r="O254" s="162">
        <v>0</v>
      </c>
      <c r="P254" s="162">
        <v>0</v>
      </c>
      <c r="Q254" s="163">
        <v>0</v>
      </c>
      <c r="R254" s="162">
        <v>1</v>
      </c>
      <c r="S254" s="162">
        <v>0</v>
      </c>
      <c r="T254" s="163">
        <v>1</v>
      </c>
      <c r="U254" s="164">
        <v>33.33</v>
      </c>
    </row>
    <row r="255" ht="15" customHeight="1">
      <c r="A255" s="139"/>
      <c r="B255" s="155">
        <v>3208</v>
      </c>
      <c r="C255" t="s" s="156">
        <v>562</v>
      </c>
      <c r="D255" t="s" s="156">
        <v>255</v>
      </c>
      <c r="E255" s="161">
        <v>118</v>
      </c>
      <c r="F255" s="162">
        <v>7</v>
      </c>
      <c r="G255" s="162">
        <v>0</v>
      </c>
      <c r="H255" s="162">
        <v>0</v>
      </c>
      <c r="I255" s="163">
        <v>0</v>
      </c>
      <c r="J255" s="162">
        <v>1</v>
      </c>
      <c r="K255" s="162">
        <v>0</v>
      </c>
      <c r="L255" s="163">
        <v>1</v>
      </c>
      <c r="M255" s="164">
        <v>14.29</v>
      </c>
      <c r="N255" s="162">
        <v>3</v>
      </c>
      <c r="O255" s="162">
        <v>0</v>
      </c>
      <c r="P255" s="162">
        <v>0</v>
      </c>
      <c r="Q255" s="163">
        <v>0</v>
      </c>
      <c r="R255" s="162">
        <v>0</v>
      </c>
      <c r="S255" s="162">
        <v>0</v>
      </c>
      <c r="T255" s="163">
        <v>0</v>
      </c>
      <c r="U255" s="164">
        <v>0</v>
      </c>
    </row>
    <row r="256" ht="15" customHeight="1">
      <c r="A256" s="139"/>
      <c r="B256" s="155">
        <v>3622</v>
      </c>
      <c r="C256" t="s" s="156">
        <v>562</v>
      </c>
      <c r="D256" t="s" s="156">
        <v>563</v>
      </c>
      <c r="E256" s="161">
        <v>184</v>
      </c>
      <c r="F256" s="162">
        <v>12</v>
      </c>
      <c r="G256" s="162">
        <v>0</v>
      </c>
      <c r="H256" s="162">
        <v>0</v>
      </c>
      <c r="I256" s="163">
        <v>0</v>
      </c>
      <c r="J256" s="162">
        <v>1</v>
      </c>
      <c r="K256" s="162">
        <v>0</v>
      </c>
      <c r="L256" s="163">
        <v>1</v>
      </c>
      <c r="M256" s="164">
        <v>8.33</v>
      </c>
      <c r="N256" s="162">
        <v>4</v>
      </c>
      <c r="O256" s="162">
        <v>1</v>
      </c>
      <c r="P256" s="162">
        <v>0</v>
      </c>
      <c r="Q256" s="163">
        <v>1</v>
      </c>
      <c r="R256" s="162">
        <v>1</v>
      </c>
      <c r="S256" s="162">
        <v>0</v>
      </c>
      <c r="T256" s="163">
        <v>1</v>
      </c>
      <c r="U256" s="164">
        <v>25</v>
      </c>
    </row>
    <row r="257" ht="13.65" customHeight="1">
      <c r="A257" s="165"/>
      <c r="B257" s="155">
        <v>4562</v>
      </c>
      <c r="C257" t="s" s="156">
        <v>562</v>
      </c>
      <c r="D257" t="s" s="156">
        <v>255</v>
      </c>
      <c r="E257" s="161">
        <v>228</v>
      </c>
      <c r="F257" s="162">
        <v>14</v>
      </c>
      <c r="G257" s="162">
        <v>1</v>
      </c>
      <c r="H257" s="162">
        <v>0</v>
      </c>
      <c r="I257" s="163">
        <v>1</v>
      </c>
      <c r="J257" s="162">
        <v>1</v>
      </c>
      <c r="K257" s="162">
        <v>0</v>
      </c>
      <c r="L257" s="163">
        <v>1</v>
      </c>
      <c r="M257" s="164">
        <v>7.14</v>
      </c>
      <c r="N257" s="162">
        <v>5</v>
      </c>
      <c r="O257" s="162">
        <v>0</v>
      </c>
      <c r="P257" s="162">
        <v>0</v>
      </c>
      <c r="Q257" s="163">
        <v>0</v>
      </c>
      <c r="R257" s="162">
        <v>0</v>
      </c>
      <c r="S257" s="162">
        <v>0</v>
      </c>
      <c r="T257" s="163">
        <v>0</v>
      </c>
      <c r="U257" s="164">
        <v>0</v>
      </c>
    </row>
    <row r="258" ht="13.65" customHeight="1">
      <c r="A258" s="165"/>
      <c r="B258" s="155">
        <v>5022</v>
      </c>
      <c r="C258" t="s" s="156">
        <v>562</v>
      </c>
      <c r="D258" t="s" s="156">
        <v>255</v>
      </c>
      <c r="E258" s="161">
        <v>93</v>
      </c>
      <c r="F258" s="162">
        <v>6</v>
      </c>
      <c r="G258" s="162">
        <v>0</v>
      </c>
      <c r="H258" s="162">
        <v>0</v>
      </c>
      <c r="I258" s="163">
        <v>0</v>
      </c>
      <c r="J258" s="162">
        <v>0</v>
      </c>
      <c r="K258" s="162">
        <v>0</v>
      </c>
      <c r="L258" s="163">
        <v>0</v>
      </c>
      <c r="M258" s="164">
        <v>0</v>
      </c>
      <c r="N258" s="162">
        <v>3</v>
      </c>
      <c r="O258" s="162">
        <v>0</v>
      </c>
      <c r="P258" s="162">
        <v>0</v>
      </c>
      <c r="Q258" s="163">
        <v>0</v>
      </c>
      <c r="R258" s="162">
        <v>0</v>
      </c>
      <c r="S258" s="162">
        <v>0</v>
      </c>
      <c r="T258" s="163">
        <v>0</v>
      </c>
      <c r="U258" s="164">
        <v>0</v>
      </c>
    </row>
    <row r="259" ht="13.65" customHeight="1">
      <c r="A259" s="165"/>
      <c r="B259" s="155">
        <v>10269</v>
      </c>
      <c r="C259" t="s" s="156">
        <v>562</v>
      </c>
      <c r="D259" t="s" s="156">
        <v>564</v>
      </c>
      <c r="E259" s="161">
        <v>3</v>
      </c>
      <c r="F259" s="162">
        <v>22</v>
      </c>
      <c r="G259" s="162">
        <v>0</v>
      </c>
      <c r="H259" s="162">
        <v>0</v>
      </c>
      <c r="I259" s="163">
        <v>0</v>
      </c>
      <c r="J259" s="162">
        <v>0</v>
      </c>
      <c r="K259" s="162">
        <v>0</v>
      </c>
      <c r="L259" s="163">
        <v>0</v>
      </c>
      <c r="M259" s="164">
        <v>0</v>
      </c>
      <c r="N259" s="162">
        <v>3</v>
      </c>
      <c r="O259" s="162">
        <v>0</v>
      </c>
      <c r="P259" s="162">
        <v>0</v>
      </c>
      <c r="Q259" s="163">
        <v>0</v>
      </c>
      <c r="R259" s="162">
        <v>0</v>
      </c>
      <c r="S259" s="162">
        <v>0</v>
      </c>
      <c r="T259" s="163">
        <v>0</v>
      </c>
      <c r="U259" s="164">
        <v>0</v>
      </c>
    </row>
    <row r="260" ht="13.65" customHeight="1">
      <c r="A260" s="165"/>
      <c r="B260" s="155">
        <v>13931</v>
      </c>
      <c r="C260" t="s" s="156">
        <v>562</v>
      </c>
      <c r="D260" t="s" s="156">
        <v>255</v>
      </c>
      <c r="E260" s="161">
        <v>145</v>
      </c>
      <c r="F260" s="162">
        <v>10</v>
      </c>
      <c r="G260" s="162">
        <v>0</v>
      </c>
      <c r="H260" s="162">
        <v>0</v>
      </c>
      <c r="I260" s="163">
        <v>0</v>
      </c>
      <c r="J260" s="162">
        <v>0</v>
      </c>
      <c r="K260" s="162">
        <v>1</v>
      </c>
      <c r="L260" s="163">
        <v>-1</v>
      </c>
      <c r="M260" s="164">
        <v>0</v>
      </c>
      <c r="N260" s="162">
        <v>4</v>
      </c>
      <c r="O260" s="162">
        <v>0</v>
      </c>
      <c r="P260" s="162">
        <v>0</v>
      </c>
      <c r="Q260" s="163">
        <v>0</v>
      </c>
      <c r="R260" s="162">
        <v>0</v>
      </c>
      <c r="S260" s="162">
        <v>1</v>
      </c>
      <c r="T260" s="163">
        <v>-1</v>
      </c>
      <c r="U260" s="164">
        <v>0</v>
      </c>
    </row>
    <row r="261" ht="13.65" customHeight="1">
      <c r="A261" s="165"/>
      <c r="B261" s="155">
        <v>15006</v>
      </c>
      <c r="C261" t="s" s="156">
        <v>562</v>
      </c>
      <c r="D261" t="s" s="156">
        <v>255</v>
      </c>
      <c r="E261" s="161">
        <v>118</v>
      </c>
      <c r="F261" s="162">
        <v>8</v>
      </c>
      <c r="G261" s="162">
        <v>1</v>
      </c>
      <c r="H261" s="162">
        <v>0</v>
      </c>
      <c r="I261" s="163">
        <v>1</v>
      </c>
      <c r="J261" s="162">
        <v>3</v>
      </c>
      <c r="K261" s="162">
        <v>1</v>
      </c>
      <c r="L261" s="163">
        <v>2</v>
      </c>
      <c r="M261" s="164">
        <v>25</v>
      </c>
      <c r="N261" s="162">
        <v>3</v>
      </c>
      <c r="O261" s="162">
        <v>0</v>
      </c>
      <c r="P261" s="162">
        <v>0</v>
      </c>
      <c r="Q261" s="163">
        <v>0</v>
      </c>
      <c r="R261" s="162">
        <v>3</v>
      </c>
      <c r="S261" s="162">
        <v>0</v>
      </c>
      <c r="T261" s="163">
        <v>3</v>
      </c>
      <c r="U261" s="164">
        <v>100</v>
      </c>
    </row>
    <row r="262" ht="13.65" customHeight="1">
      <c r="A262" s="165"/>
      <c r="B262" s="155">
        <v>1207</v>
      </c>
      <c r="C262" t="s" s="156">
        <v>565</v>
      </c>
      <c r="D262" t="s" s="156">
        <v>255</v>
      </c>
      <c r="E262" s="161">
        <v>62</v>
      </c>
      <c r="F262" s="162">
        <v>4</v>
      </c>
      <c r="G262" s="162">
        <v>1</v>
      </c>
      <c r="H262" s="162">
        <v>0</v>
      </c>
      <c r="I262" s="163">
        <v>1</v>
      </c>
      <c r="J262" s="162">
        <v>1</v>
      </c>
      <c r="K262" s="162">
        <v>0</v>
      </c>
      <c r="L262" s="163">
        <v>1</v>
      </c>
      <c r="M262" s="164">
        <v>25</v>
      </c>
      <c r="N262" s="162">
        <v>3</v>
      </c>
      <c r="O262" s="162">
        <v>0</v>
      </c>
      <c r="P262" s="162">
        <v>1</v>
      </c>
      <c r="Q262" s="163">
        <v>-1</v>
      </c>
      <c r="R262" s="162">
        <v>2</v>
      </c>
      <c r="S262" s="162">
        <v>1</v>
      </c>
      <c r="T262" s="163">
        <v>1</v>
      </c>
      <c r="U262" s="164">
        <v>33.33</v>
      </c>
    </row>
    <row r="263" ht="13.65" customHeight="1">
      <c r="A263" s="165"/>
      <c r="B263" s="155">
        <v>5755</v>
      </c>
      <c r="C263" t="s" s="156">
        <v>565</v>
      </c>
      <c r="D263" t="s" s="156">
        <v>566</v>
      </c>
      <c r="E263" s="161">
        <v>138</v>
      </c>
      <c r="F263" s="162">
        <v>9</v>
      </c>
      <c r="G263" s="162">
        <v>0</v>
      </c>
      <c r="H263" s="162">
        <v>2</v>
      </c>
      <c r="I263" s="163">
        <v>-2</v>
      </c>
      <c r="J263" s="162">
        <v>1</v>
      </c>
      <c r="K263" s="162">
        <v>2</v>
      </c>
      <c r="L263" s="163">
        <v>-1</v>
      </c>
      <c r="M263" s="164">
        <v>0</v>
      </c>
      <c r="N263" s="162">
        <v>3</v>
      </c>
      <c r="O263" s="162">
        <v>0</v>
      </c>
      <c r="P263" s="162">
        <v>0</v>
      </c>
      <c r="Q263" s="163">
        <v>0</v>
      </c>
      <c r="R263" s="162">
        <v>0</v>
      </c>
      <c r="S263" s="162">
        <v>0</v>
      </c>
      <c r="T263" s="163">
        <v>0</v>
      </c>
      <c r="U263" s="164">
        <v>0</v>
      </c>
    </row>
    <row r="264" ht="13.65" customHeight="1">
      <c r="A264" s="165"/>
      <c r="B264" s="155">
        <v>6103</v>
      </c>
      <c r="C264" t="s" s="156">
        <v>565</v>
      </c>
      <c r="D264" t="s" s="156">
        <v>567</v>
      </c>
      <c r="E264" s="161">
        <v>161</v>
      </c>
      <c r="F264" s="162">
        <v>11</v>
      </c>
      <c r="G264" s="162">
        <v>0</v>
      </c>
      <c r="H264" s="162">
        <v>0</v>
      </c>
      <c r="I264" s="163">
        <v>0</v>
      </c>
      <c r="J264" s="162">
        <v>1</v>
      </c>
      <c r="K264" s="162">
        <v>0</v>
      </c>
      <c r="L264" s="163">
        <v>1</v>
      </c>
      <c r="M264" s="164">
        <v>9.09</v>
      </c>
      <c r="N264" s="162">
        <v>4</v>
      </c>
      <c r="O264" s="162">
        <v>0</v>
      </c>
      <c r="P264" s="162">
        <v>0</v>
      </c>
      <c r="Q264" s="163">
        <v>0</v>
      </c>
      <c r="R264" s="162">
        <v>2</v>
      </c>
      <c r="S264" s="162">
        <v>0</v>
      </c>
      <c r="T264" s="163">
        <v>2</v>
      </c>
      <c r="U264" s="164">
        <v>50</v>
      </c>
    </row>
    <row r="265" ht="13.65" customHeight="1">
      <c r="A265" s="165"/>
      <c r="B265" s="155">
        <v>8805</v>
      </c>
      <c r="C265" t="s" s="156">
        <v>565</v>
      </c>
      <c r="D265" t="s" s="156">
        <v>568</v>
      </c>
      <c r="E265" s="161">
        <v>33</v>
      </c>
      <c r="F265" s="162">
        <v>4</v>
      </c>
      <c r="G265" s="162">
        <v>0</v>
      </c>
      <c r="H265" s="162">
        <v>0</v>
      </c>
      <c r="I265" s="163">
        <v>0</v>
      </c>
      <c r="J265" s="162">
        <v>0</v>
      </c>
      <c r="K265" s="162">
        <v>0</v>
      </c>
      <c r="L265" s="163">
        <v>0</v>
      </c>
      <c r="M265" s="164">
        <v>0</v>
      </c>
      <c r="N265" s="162">
        <v>3</v>
      </c>
      <c r="O265" s="162">
        <v>0</v>
      </c>
      <c r="P265" s="162">
        <v>0</v>
      </c>
      <c r="Q265" s="163">
        <v>0</v>
      </c>
      <c r="R265" s="162">
        <v>0</v>
      </c>
      <c r="S265" s="162">
        <v>0</v>
      </c>
      <c r="T265" s="163">
        <v>0</v>
      </c>
      <c r="U265" s="164">
        <v>0</v>
      </c>
    </row>
    <row r="266" ht="13.65" customHeight="1">
      <c r="A266" s="165"/>
      <c r="B266" s="155">
        <v>8978</v>
      </c>
      <c r="C266" t="s" s="156">
        <v>565</v>
      </c>
      <c r="D266" t="s" s="156">
        <v>569</v>
      </c>
      <c r="E266" s="161">
        <v>160</v>
      </c>
      <c r="F266" s="162">
        <v>10</v>
      </c>
      <c r="G266" s="162">
        <v>1</v>
      </c>
      <c r="H266" s="162">
        <v>0</v>
      </c>
      <c r="I266" s="163">
        <v>1</v>
      </c>
      <c r="J266" s="162">
        <v>3</v>
      </c>
      <c r="K266" s="162">
        <v>0</v>
      </c>
      <c r="L266" s="163">
        <v>3</v>
      </c>
      <c r="M266" s="164">
        <v>30</v>
      </c>
      <c r="N266" s="162">
        <v>4</v>
      </c>
      <c r="O266" s="162">
        <v>0</v>
      </c>
      <c r="P266" s="162">
        <v>0</v>
      </c>
      <c r="Q266" s="163">
        <v>0</v>
      </c>
      <c r="R266" s="162">
        <v>1</v>
      </c>
      <c r="S266" s="162">
        <v>1</v>
      </c>
      <c r="T266" s="163">
        <v>0</v>
      </c>
      <c r="U266" s="164">
        <v>0</v>
      </c>
    </row>
    <row r="267" ht="13.65" customHeight="1">
      <c r="A267" s="165"/>
      <c r="B267" s="155">
        <v>3015</v>
      </c>
      <c r="C267" t="s" s="156">
        <v>570</v>
      </c>
      <c r="D267" t="s" s="156">
        <v>569</v>
      </c>
      <c r="E267" s="161">
        <v>156</v>
      </c>
      <c r="F267" s="162">
        <v>9</v>
      </c>
      <c r="G267" s="162">
        <v>1</v>
      </c>
      <c r="H267" s="162">
        <v>0</v>
      </c>
      <c r="I267" s="163">
        <v>1</v>
      </c>
      <c r="J267" s="162">
        <v>1</v>
      </c>
      <c r="K267" s="162">
        <v>0</v>
      </c>
      <c r="L267" s="163">
        <v>1</v>
      </c>
      <c r="M267" s="164">
        <v>11.11</v>
      </c>
      <c r="N267" s="162">
        <v>3</v>
      </c>
      <c r="O267" s="162">
        <v>0</v>
      </c>
      <c r="P267" s="162">
        <v>0</v>
      </c>
      <c r="Q267" s="163">
        <v>0</v>
      </c>
      <c r="R267" s="162">
        <v>0</v>
      </c>
      <c r="S267" s="162">
        <v>0</v>
      </c>
      <c r="T267" s="163">
        <v>0</v>
      </c>
      <c r="U267" s="164">
        <v>0</v>
      </c>
    </row>
    <row r="268" ht="13.65" customHeight="1">
      <c r="A268" s="165"/>
      <c r="B268" s="155">
        <v>8058</v>
      </c>
      <c r="C268" t="s" s="156">
        <v>570</v>
      </c>
      <c r="D268" t="s" s="156">
        <v>571</v>
      </c>
      <c r="E268" s="161">
        <v>158</v>
      </c>
      <c r="F268" s="162">
        <v>10</v>
      </c>
      <c r="G268" s="162">
        <v>1</v>
      </c>
      <c r="H268" s="162">
        <v>0</v>
      </c>
      <c r="I268" s="163">
        <v>1</v>
      </c>
      <c r="J268" s="162">
        <v>2</v>
      </c>
      <c r="K268" s="162">
        <v>0</v>
      </c>
      <c r="L268" s="163">
        <v>2</v>
      </c>
      <c r="M268" s="164">
        <v>20</v>
      </c>
      <c r="N268" s="162">
        <v>3</v>
      </c>
      <c r="O268" s="162">
        <v>0</v>
      </c>
      <c r="P268" s="162">
        <v>0</v>
      </c>
      <c r="Q268" s="163">
        <v>0</v>
      </c>
      <c r="R268" s="162">
        <v>0</v>
      </c>
      <c r="S268" s="162">
        <v>1</v>
      </c>
      <c r="T268" s="163">
        <v>-1</v>
      </c>
      <c r="U268" s="164">
        <v>0</v>
      </c>
    </row>
    <row r="269" ht="13.65" customHeight="1">
      <c r="A269" s="165"/>
      <c r="B269" s="155">
        <v>8322</v>
      </c>
      <c r="C269" t="s" s="156">
        <v>570</v>
      </c>
      <c r="D269" t="s" s="156">
        <v>572</v>
      </c>
      <c r="E269" s="161">
        <v>102</v>
      </c>
      <c r="F269" s="162">
        <v>7</v>
      </c>
      <c r="G269" s="162">
        <v>4</v>
      </c>
      <c r="H269" s="162">
        <v>0</v>
      </c>
      <c r="I269" s="163">
        <v>4</v>
      </c>
      <c r="J269" s="162">
        <v>4</v>
      </c>
      <c r="K269" s="162">
        <v>0</v>
      </c>
      <c r="L269" s="163">
        <v>4</v>
      </c>
      <c r="M269" s="164">
        <v>57.14</v>
      </c>
      <c r="N269" s="162">
        <v>3</v>
      </c>
      <c r="O269" s="162">
        <v>1</v>
      </c>
      <c r="P269" s="162">
        <v>0</v>
      </c>
      <c r="Q269" s="163">
        <v>1</v>
      </c>
      <c r="R269" s="162">
        <v>1</v>
      </c>
      <c r="S269" s="162">
        <v>0</v>
      </c>
      <c r="T269" s="163">
        <v>1</v>
      </c>
      <c r="U269" s="164">
        <v>33.33</v>
      </c>
    </row>
    <row r="270" ht="20.4" customHeight="1">
      <c r="A270" s="165"/>
      <c r="B270" s="155">
        <v>8323</v>
      </c>
      <c r="C270" t="s" s="156">
        <v>570</v>
      </c>
      <c r="D270" t="s" s="156">
        <v>573</v>
      </c>
      <c r="E270" s="161">
        <v>49</v>
      </c>
      <c r="F270" s="162">
        <v>4</v>
      </c>
      <c r="G270" s="162">
        <v>0</v>
      </c>
      <c r="H270" s="162">
        <v>0</v>
      </c>
      <c r="I270" s="163">
        <v>0</v>
      </c>
      <c r="J270" s="162">
        <v>0</v>
      </c>
      <c r="K270" s="162">
        <v>0</v>
      </c>
      <c r="L270" s="163">
        <v>0</v>
      </c>
      <c r="M270" s="164">
        <v>0</v>
      </c>
      <c r="N270" s="162">
        <v>3</v>
      </c>
      <c r="O270" s="162">
        <v>0</v>
      </c>
      <c r="P270" s="162">
        <v>1</v>
      </c>
      <c r="Q270" s="163">
        <v>-1</v>
      </c>
      <c r="R270" s="162">
        <v>0</v>
      </c>
      <c r="S270" s="162">
        <v>1</v>
      </c>
      <c r="T270" s="163">
        <v>-1</v>
      </c>
      <c r="U270" s="164">
        <v>0</v>
      </c>
    </row>
    <row r="271" ht="13.65" customHeight="1">
      <c r="A271" s="165"/>
      <c r="B271" s="155">
        <v>11576</v>
      </c>
      <c r="C271" t="s" s="156">
        <v>570</v>
      </c>
      <c r="D271" t="s" s="156">
        <v>574</v>
      </c>
      <c r="E271" s="161">
        <v>32</v>
      </c>
      <c r="F271" s="162">
        <v>4</v>
      </c>
      <c r="G271" s="162">
        <v>0</v>
      </c>
      <c r="H271" s="162">
        <v>0</v>
      </c>
      <c r="I271" s="163">
        <v>0</v>
      </c>
      <c r="J271" s="162">
        <v>0</v>
      </c>
      <c r="K271" s="162">
        <v>0</v>
      </c>
      <c r="L271" s="163">
        <v>0</v>
      </c>
      <c r="M271" s="164">
        <v>0</v>
      </c>
      <c r="N271" s="162">
        <v>3</v>
      </c>
      <c r="O271" s="162">
        <v>0</v>
      </c>
      <c r="P271" s="162">
        <v>0</v>
      </c>
      <c r="Q271" s="163">
        <v>0</v>
      </c>
      <c r="R271" s="162">
        <v>0</v>
      </c>
      <c r="S271" s="162">
        <v>0</v>
      </c>
      <c r="T271" s="163">
        <v>0</v>
      </c>
      <c r="U271" s="164">
        <v>0</v>
      </c>
    </row>
    <row r="272" ht="13.65" customHeight="1">
      <c r="A272" s="165"/>
      <c r="B272" s="155">
        <v>9753</v>
      </c>
      <c r="C272" t="s" s="156">
        <v>575</v>
      </c>
      <c r="D272" t="s" s="156">
        <v>576</v>
      </c>
      <c r="E272" s="161">
        <v>73</v>
      </c>
      <c r="F272" s="162">
        <v>5</v>
      </c>
      <c r="G272" s="162">
        <v>1</v>
      </c>
      <c r="H272" s="162">
        <v>0</v>
      </c>
      <c r="I272" s="163">
        <v>1</v>
      </c>
      <c r="J272" s="162">
        <v>1</v>
      </c>
      <c r="K272" s="162">
        <v>0</v>
      </c>
      <c r="L272" s="163">
        <v>1</v>
      </c>
      <c r="M272" s="164">
        <v>20</v>
      </c>
      <c r="N272" s="162">
        <v>3</v>
      </c>
      <c r="O272" s="162">
        <v>0</v>
      </c>
      <c r="P272" s="162">
        <v>0</v>
      </c>
      <c r="Q272" s="163">
        <v>0</v>
      </c>
      <c r="R272" s="162">
        <v>0</v>
      </c>
      <c r="S272" s="162">
        <v>0</v>
      </c>
      <c r="T272" s="163">
        <v>0</v>
      </c>
      <c r="U272" s="164">
        <v>0</v>
      </c>
    </row>
    <row r="273" ht="13.65" customHeight="1">
      <c r="A273" s="165"/>
      <c r="B273" s="155">
        <v>12103</v>
      </c>
      <c r="C273" t="s" s="156">
        <v>575</v>
      </c>
      <c r="D273" t="s" s="156">
        <v>577</v>
      </c>
      <c r="E273" s="161">
        <v>64</v>
      </c>
      <c r="F273" s="162">
        <v>4</v>
      </c>
      <c r="G273" s="162">
        <v>1</v>
      </c>
      <c r="H273" s="162">
        <v>0</v>
      </c>
      <c r="I273" s="163">
        <v>1</v>
      </c>
      <c r="J273" s="162">
        <v>1</v>
      </c>
      <c r="K273" s="162">
        <v>0</v>
      </c>
      <c r="L273" s="163">
        <v>1</v>
      </c>
      <c r="M273" s="164">
        <v>25</v>
      </c>
      <c r="N273" s="162">
        <v>3</v>
      </c>
      <c r="O273" s="162">
        <v>0</v>
      </c>
      <c r="P273" s="162">
        <v>0</v>
      </c>
      <c r="Q273" s="163">
        <v>0</v>
      </c>
      <c r="R273" s="162">
        <v>2</v>
      </c>
      <c r="S273" s="162">
        <v>0</v>
      </c>
      <c r="T273" s="163">
        <v>2</v>
      </c>
      <c r="U273" s="164">
        <v>66.67</v>
      </c>
    </row>
    <row r="274" ht="13.65" customHeight="1">
      <c r="A274" s="165"/>
      <c r="B274" s="155">
        <v>13296</v>
      </c>
      <c r="C274" t="s" s="156">
        <v>575</v>
      </c>
      <c r="D274" t="s" s="156">
        <v>578</v>
      </c>
      <c r="E274" s="161">
        <v>42</v>
      </c>
      <c r="F274" s="162">
        <v>4</v>
      </c>
      <c r="G274" s="162">
        <v>0</v>
      </c>
      <c r="H274" s="162">
        <v>0</v>
      </c>
      <c r="I274" s="163">
        <v>0</v>
      </c>
      <c r="J274" s="162">
        <v>0</v>
      </c>
      <c r="K274" s="162">
        <v>3</v>
      </c>
      <c r="L274" s="163">
        <v>-3</v>
      </c>
      <c r="M274" s="164">
        <v>0</v>
      </c>
      <c r="N274" s="162">
        <v>3</v>
      </c>
      <c r="O274" s="162">
        <v>1</v>
      </c>
      <c r="P274" s="162">
        <v>0</v>
      </c>
      <c r="Q274" s="163">
        <v>1</v>
      </c>
      <c r="R274" s="162">
        <v>1</v>
      </c>
      <c r="S274" s="162">
        <v>1</v>
      </c>
      <c r="T274" s="163">
        <v>0</v>
      </c>
      <c r="U274" s="164">
        <v>0</v>
      </c>
    </row>
    <row r="275" ht="13.65" customHeight="1">
      <c r="A275" s="165"/>
      <c r="B275" s="155">
        <v>14657</v>
      </c>
      <c r="C275" t="s" s="156">
        <v>575</v>
      </c>
      <c r="D275" t="s" s="156">
        <v>579</v>
      </c>
      <c r="E275" s="161">
        <v>96</v>
      </c>
      <c r="F275" s="162">
        <v>7</v>
      </c>
      <c r="G275" s="162">
        <v>0</v>
      </c>
      <c r="H275" s="162">
        <v>0</v>
      </c>
      <c r="I275" s="163">
        <v>0</v>
      </c>
      <c r="J275" s="162">
        <v>0</v>
      </c>
      <c r="K275" s="162">
        <v>0</v>
      </c>
      <c r="L275" s="163">
        <v>0</v>
      </c>
      <c r="M275" s="164">
        <v>0</v>
      </c>
      <c r="N275" s="162">
        <v>3</v>
      </c>
      <c r="O275" s="162">
        <v>0</v>
      </c>
      <c r="P275" s="162">
        <v>0</v>
      </c>
      <c r="Q275" s="163">
        <v>0</v>
      </c>
      <c r="R275" s="162">
        <v>0</v>
      </c>
      <c r="S275" s="162">
        <v>0</v>
      </c>
      <c r="T275" s="163">
        <v>0</v>
      </c>
      <c r="U275" s="164">
        <v>0</v>
      </c>
    </row>
    <row r="276" ht="13.65" customHeight="1">
      <c r="A276" s="165"/>
      <c r="B276" s="155">
        <v>15228</v>
      </c>
      <c r="C276" t="s" s="156">
        <v>575</v>
      </c>
      <c r="D276" t="s" s="156">
        <v>580</v>
      </c>
      <c r="E276" s="161">
        <v>32</v>
      </c>
      <c r="F276" s="162">
        <v>4</v>
      </c>
      <c r="G276" s="162">
        <v>0</v>
      </c>
      <c r="H276" s="162">
        <v>0</v>
      </c>
      <c r="I276" s="163">
        <v>0</v>
      </c>
      <c r="J276" s="162">
        <v>0</v>
      </c>
      <c r="K276" s="162">
        <v>0</v>
      </c>
      <c r="L276" s="163">
        <v>0</v>
      </c>
      <c r="M276" s="164">
        <v>0</v>
      </c>
      <c r="N276" s="162">
        <v>3</v>
      </c>
      <c r="O276" s="162">
        <v>0</v>
      </c>
      <c r="P276" s="162">
        <v>0</v>
      </c>
      <c r="Q276" s="163">
        <v>0</v>
      </c>
      <c r="R276" s="162">
        <v>0</v>
      </c>
      <c r="S276" s="162">
        <v>0</v>
      </c>
      <c r="T276" s="163">
        <v>0</v>
      </c>
      <c r="U276" s="164">
        <v>0</v>
      </c>
    </row>
    <row r="277" ht="13.65" customHeight="1">
      <c r="A277" s="165"/>
      <c r="B277" s="155">
        <v>15731</v>
      </c>
      <c r="C277" t="s" s="156">
        <v>575</v>
      </c>
      <c r="D277" t="s" s="156">
        <v>579</v>
      </c>
      <c r="E277" s="161">
        <v>23</v>
      </c>
      <c r="F277" s="162">
        <v>4</v>
      </c>
      <c r="G277" s="162">
        <v>0</v>
      </c>
      <c r="H277" s="162">
        <v>0</v>
      </c>
      <c r="I277" s="163">
        <v>0</v>
      </c>
      <c r="J277" s="162">
        <v>0</v>
      </c>
      <c r="K277" s="162">
        <v>0</v>
      </c>
      <c r="L277" s="163">
        <v>0</v>
      </c>
      <c r="M277" s="164">
        <v>0</v>
      </c>
      <c r="N277" s="162">
        <v>3</v>
      </c>
      <c r="O277" s="162">
        <v>0</v>
      </c>
      <c r="P277" s="162">
        <v>0</v>
      </c>
      <c r="Q277" s="163">
        <v>0</v>
      </c>
      <c r="R277" s="162">
        <v>0</v>
      </c>
      <c r="S277" s="162">
        <v>0</v>
      </c>
      <c r="T277" s="163">
        <v>0</v>
      </c>
      <c r="U277" s="164">
        <v>0</v>
      </c>
    </row>
    <row r="278" ht="13.65" customHeight="1">
      <c r="A278" s="165"/>
      <c r="B278" s="155">
        <v>1217</v>
      </c>
      <c r="C278" t="s" s="156">
        <v>581</v>
      </c>
      <c r="D278" t="s" s="156">
        <v>582</v>
      </c>
      <c r="E278" s="161">
        <v>155</v>
      </c>
      <c r="F278" s="162">
        <v>10</v>
      </c>
      <c r="G278" s="162">
        <v>0</v>
      </c>
      <c r="H278" s="162">
        <v>0</v>
      </c>
      <c r="I278" s="163">
        <v>0</v>
      </c>
      <c r="J278" s="162">
        <v>4</v>
      </c>
      <c r="K278" s="162">
        <v>0</v>
      </c>
      <c r="L278" s="163">
        <v>4</v>
      </c>
      <c r="M278" s="164">
        <v>40</v>
      </c>
      <c r="N278" s="162">
        <v>4</v>
      </c>
      <c r="O278" s="162">
        <v>0</v>
      </c>
      <c r="P278" s="162">
        <v>0</v>
      </c>
      <c r="Q278" s="163">
        <v>0</v>
      </c>
      <c r="R278" s="162">
        <v>1</v>
      </c>
      <c r="S278" s="162">
        <v>0</v>
      </c>
      <c r="T278" s="163">
        <v>1</v>
      </c>
      <c r="U278" s="164">
        <v>25</v>
      </c>
    </row>
    <row r="279" ht="13.65" customHeight="1">
      <c r="A279" s="165"/>
      <c r="B279" s="155">
        <v>2395</v>
      </c>
      <c r="C279" t="s" s="156">
        <v>581</v>
      </c>
      <c r="D279" t="s" s="156">
        <v>583</v>
      </c>
      <c r="E279" s="161">
        <v>97</v>
      </c>
      <c r="F279" s="162">
        <v>7</v>
      </c>
      <c r="G279" s="162">
        <v>0</v>
      </c>
      <c r="H279" s="162">
        <v>0</v>
      </c>
      <c r="I279" s="163">
        <v>0</v>
      </c>
      <c r="J279" s="162">
        <v>2</v>
      </c>
      <c r="K279" s="162">
        <v>0</v>
      </c>
      <c r="L279" s="163">
        <v>2</v>
      </c>
      <c r="M279" s="164">
        <v>28.57</v>
      </c>
      <c r="N279" s="162">
        <v>3</v>
      </c>
      <c r="O279" s="162">
        <v>0</v>
      </c>
      <c r="P279" s="162">
        <v>0</v>
      </c>
      <c r="Q279" s="163">
        <v>0</v>
      </c>
      <c r="R279" s="162">
        <v>0</v>
      </c>
      <c r="S279" s="162">
        <v>0</v>
      </c>
      <c r="T279" s="163">
        <v>0</v>
      </c>
      <c r="U279" s="164">
        <v>0</v>
      </c>
    </row>
    <row r="280" ht="13.65" customHeight="1">
      <c r="A280" s="165"/>
      <c r="B280" s="155">
        <v>3088</v>
      </c>
      <c r="C280" t="s" s="156">
        <v>581</v>
      </c>
      <c r="D280" t="s" s="156">
        <v>584</v>
      </c>
      <c r="E280" s="161">
        <v>75</v>
      </c>
      <c r="F280" s="162">
        <v>5</v>
      </c>
      <c r="G280" s="162">
        <v>0</v>
      </c>
      <c r="H280" s="162">
        <v>0</v>
      </c>
      <c r="I280" s="163">
        <v>0</v>
      </c>
      <c r="J280" s="162">
        <v>1</v>
      </c>
      <c r="K280" s="162">
        <v>0</v>
      </c>
      <c r="L280" s="163">
        <v>1</v>
      </c>
      <c r="M280" s="164">
        <v>20</v>
      </c>
      <c r="N280" s="162">
        <v>3</v>
      </c>
      <c r="O280" s="162">
        <v>0</v>
      </c>
      <c r="P280" s="162">
        <v>0</v>
      </c>
      <c r="Q280" s="163">
        <v>0</v>
      </c>
      <c r="R280" s="162">
        <v>0</v>
      </c>
      <c r="S280" s="162">
        <v>0</v>
      </c>
      <c r="T280" s="163">
        <v>0</v>
      </c>
      <c r="U280" s="164">
        <v>0</v>
      </c>
    </row>
    <row r="281" ht="13.65" customHeight="1">
      <c r="A281" s="165"/>
      <c r="B281" s="155">
        <v>9217</v>
      </c>
      <c r="C281" t="s" s="156">
        <v>581</v>
      </c>
      <c r="D281" t="s" s="156">
        <v>585</v>
      </c>
      <c r="E281" s="161">
        <v>48</v>
      </c>
      <c r="F281" s="162">
        <v>4</v>
      </c>
      <c r="G281" s="162">
        <v>0</v>
      </c>
      <c r="H281" s="162">
        <v>0</v>
      </c>
      <c r="I281" s="163">
        <v>0</v>
      </c>
      <c r="J281" s="162">
        <v>0</v>
      </c>
      <c r="K281" s="162">
        <v>0</v>
      </c>
      <c r="L281" s="163">
        <v>0</v>
      </c>
      <c r="M281" s="164">
        <v>0</v>
      </c>
      <c r="N281" s="162">
        <v>3</v>
      </c>
      <c r="O281" s="162">
        <v>0</v>
      </c>
      <c r="P281" s="162">
        <v>0</v>
      </c>
      <c r="Q281" s="163">
        <v>0</v>
      </c>
      <c r="R281" s="162">
        <v>0</v>
      </c>
      <c r="S281" s="162">
        <v>0</v>
      </c>
      <c r="T281" s="163">
        <v>0</v>
      </c>
      <c r="U281" s="164">
        <v>0</v>
      </c>
    </row>
    <row r="282" ht="13.65" customHeight="1">
      <c r="A282" s="165"/>
      <c r="B282" s="155">
        <v>9294</v>
      </c>
      <c r="C282" t="s" s="156">
        <v>581</v>
      </c>
      <c r="D282" t="s" s="156">
        <v>586</v>
      </c>
      <c r="E282" s="161">
        <v>60</v>
      </c>
      <c r="F282" s="162">
        <v>4</v>
      </c>
      <c r="G282" s="162">
        <v>0</v>
      </c>
      <c r="H282" s="162">
        <v>0</v>
      </c>
      <c r="I282" s="163">
        <v>0</v>
      </c>
      <c r="J282" s="162">
        <v>4</v>
      </c>
      <c r="K282" s="162">
        <v>0</v>
      </c>
      <c r="L282" s="163">
        <v>4</v>
      </c>
      <c r="M282" s="164">
        <v>100</v>
      </c>
      <c r="N282" s="162">
        <v>3</v>
      </c>
      <c r="O282" s="162">
        <v>0</v>
      </c>
      <c r="P282" s="162">
        <v>0</v>
      </c>
      <c r="Q282" s="163">
        <v>0</v>
      </c>
      <c r="R282" s="162">
        <v>3</v>
      </c>
      <c r="S282" s="162">
        <v>0</v>
      </c>
      <c r="T282" s="163">
        <v>3</v>
      </c>
      <c r="U282" s="164">
        <v>100</v>
      </c>
    </row>
    <row r="283" ht="13.65" customHeight="1">
      <c r="A283" s="165"/>
      <c r="B283" s="155">
        <v>9418</v>
      </c>
      <c r="C283" t="s" s="156">
        <v>581</v>
      </c>
      <c r="D283" t="s" s="156">
        <v>587</v>
      </c>
      <c r="E283" s="161">
        <v>84</v>
      </c>
      <c r="F283" s="162">
        <v>5</v>
      </c>
      <c r="G283" s="162">
        <v>0</v>
      </c>
      <c r="H283" s="162">
        <v>0</v>
      </c>
      <c r="I283" s="163">
        <v>0</v>
      </c>
      <c r="J283" s="162">
        <v>1</v>
      </c>
      <c r="K283" s="162">
        <v>0</v>
      </c>
      <c r="L283" s="163">
        <v>1</v>
      </c>
      <c r="M283" s="164">
        <v>20</v>
      </c>
      <c r="N283" s="162">
        <v>3</v>
      </c>
      <c r="O283" s="162">
        <v>0</v>
      </c>
      <c r="P283" s="162">
        <v>0</v>
      </c>
      <c r="Q283" s="163">
        <v>0</v>
      </c>
      <c r="R283" s="162">
        <v>2</v>
      </c>
      <c r="S283" s="162">
        <v>0</v>
      </c>
      <c r="T283" s="163">
        <v>2</v>
      </c>
      <c r="U283" s="164">
        <v>66.67</v>
      </c>
    </row>
    <row r="284" ht="13.65" customHeight="1">
      <c r="A284" s="165"/>
      <c r="B284" s="155">
        <v>1357</v>
      </c>
      <c r="C284" t="s" s="156">
        <v>588</v>
      </c>
      <c r="D284" t="s" s="156">
        <v>589</v>
      </c>
      <c r="E284" s="161">
        <v>215</v>
      </c>
      <c r="F284" s="162">
        <v>14</v>
      </c>
      <c r="G284" s="162">
        <v>0</v>
      </c>
      <c r="H284" s="162">
        <v>0</v>
      </c>
      <c r="I284" s="163">
        <v>0</v>
      </c>
      <c r="J284" s="162">
        <v>0</v>
      </c>
      <c r="K284" s="162">
        <v>0</v>
      </c>
      <c r="L284" s="163">
        <v>0</v>
      </c>
      <c r="M284" s="164">
        <v>0</v>
      </c>
      <c r="N284" s="162">
        <v>5</v>
      </c>
      <c r="O284" s="162">
        <v>0</v>
      </c>
      <c r="P284" s="162">
        <v>0</v>
      </c>
      <c r="Q284" s="163">
        <v>0</v>
      </c>
      <c r="R284" s="162">
        <v>0</v>
      </c>
      <c r="S284" s="162">
        <v>0</v>
      </c>
      <c r="T284" s="163">
        <v>0</v>
      </c>
      <c r="U284" s="164">
        <v>0</v>
      </c>
    </row>
    <row r="285" ht="13.65" customHeight="1">
      <c r="A285" s="165"/>
      <c r="B285" s="155">
        <v>4156</v>
      </c>
      <c r="C285" t="s" s="156">
        <v>588</v>
      </c>
      <c r="D285" t="s" s="156">
        <v>590</v>
      </c>
      <c r="E285" s="161">
        <v>179</v>
      </c>
      <c r="F285" s="162">
        <v>12</v>
      </c>
      <c r="G285" s="162">
        <v>0</v>
      </c>
      <c r="H285" s="162">
        <v>0</v>
      </c>
      <c r="I285" s="163">
        <v>0</v>
      </c>
      <c r="J285" s="162">
        <v>0</v>
      </c>
      <c r="K285" s="162">
        <v>0</v>
      </c>
      <c r="L285" s="163">
        <v>0</v>
      </c>
      <c r="M285" s="164">
        <v>0</v>
      </c>
      <c r="N285" s="162">
        <v>4</v>
      </c>
      <c r="O285" s="162">
        <v>1</v>
      </c>
      <c r="P285" s="162">
        <v>0</v>
      </c>
      <c r="Q285" s="163">
        <v>1</v>
      </c>
      <c r="R285" s="162">
        <v>1</v>
      </c>
      <c r="S285" s="162">
        <v>1</v>
      </c>
      <c r="T285" s="163">
        <v>0</v>
      </c>
      <c r="U285" s="164">
        <v>0</v>
      </c>
    </row>
    <row r="286" ht="13.65" customHeight="1">
      <c r="A286" s="165"/>
      <c r="B286" s="155">
        <v>4818</v>
      </c>
      <c r="C286" t="s" s="156">
        <v>588</v>
      </c>
      <c r="D286" t="s" s="156">
        <v>591</v>
      </c>
      <c r="E286" s="161">
        <v>50</v>
      </c>
      <c r="F286" s="162">
        <v>4</v>
      </c>
      <c r="G286" s="162">
        <v>0</v>
      </c>
      <c r="H286" s="162">
        <v>0</v>
      </c>
      <c r="I286" s="163">
        <v>0</v>
      </c>
      <c r="J286" s="162">
        <v>0</v>
      </c>
      <c r="K286" s="162">
        <v>0</v>
      </c>
      <c r="L286" s="163">
        <v>0</v>
      </c>
      <c r="M286" s="164">
        <v>0</v>
      </c>
      <c r="N286" s="162">
        <v>3</v>
      </c>
      <c r="O286" s="162">
        <v>0</v>
      </c>
      <c r="P286" s="162">
        <v>0</v>
      </c>
      <c r="Q286" s="163">
        <v>0</v>
      </c>
      <c r="R286" s="162">
        <v>0</v>
      </c>
      <c r="S286" s="162">
        <v>0</v>
      </c>
      <c r="T286" s="163">
        <v>0</v>
      </c>
      <c r="U286" s="164">
        <v>0</v>
      </c>
    </row>
    <row r="287" ht="13.65" customHeight="1">
      <c r="A287" s="165"/>
      <c r="B287" s="155">
        <v>8438</v>
      </c>
      <c r="C287" t="s" s="156">
        <v>588</v>
      </c>
      <c r="D287" t="s" s="156">
        <v>592</v>
      </c>
      <c r="E287" s="161">
        <v>6</v>
      </c>
      <c r="F287" s="162">
        <v>18</v>
      </c>
      <c r="G287" s="162">
        <v>0</v>
      </c>
      <c r="H287" s="162">
        <v>0</v>
      </c>
      <c r="I287" s="163">
        <v>0</v>
      </c>
      <c r="J287" s="162">
        <v>0</v>
      </c>
      <c r="K287" s="162">
        <v>0</v>
      </c>
      <c r="L287" s="163">
        <v>0</v>
      </c>
      <c r="M287" s="164">
        <v>0</v>
      </c>
      <c r="N287" s="162">
        <v>3</v>
      </c>
      <c r="O287" s="162">
        <v>0</v>
      </c>
      <c r="P287" s="162">
        <v>0</v>
      </c>
      <c r="Q287" s="163">
        <v>0</v>
      </c>
      <c r="R287" s="162">
        <v>0</v>
      </c>
      <c r="S287" s="162">
        <v>0</v>
      </c>
      <c r="T287" s="163">
        <v>0</v>
      </c>
      <c r="U287" s="164">
        <v>0</v>
      </c>
    </row>
    <row r="288" ht="13.65" customHeight="1">
      <c r="A288" s="165"/>
      <c r="B288" s="155">
        <v>12061</v>
      </c>
      <c r="C288" t="s" s="156">
        <v>588</v>
      </c>
      <c r="D288" t="s" s="156">
        <v>593</v>
      </c>
      <c r="E288" s="161">
        <v>50</v>
      </c>
      <c r="F288" s="162">
        <v>4</v>
      </c>
      <c r="G288" s="162">
        <v>0</v>
      </c>
      <c r="H288" s="162">
        <v>0</v>
      </c>
      <c r="I288" s="163">
        <v>0</v>
      </c>
      <c r="J288" s="162">
        <v>0</v>
      </c>
      <c r="K288" s="162">
        <v>0</v>
      </c>
      <c r="L288" s="163">
        <v>0</v>
      </c>
      <c r="M288" s="164">
        <v>0</v>
      </c>
      <c r="N288" s="162">
        <v>3</v>
      </c>
      <c r="O288" s="162">
        <v>0</v>
      </c>
      <c r="P288" s="162">
        <v>0</v>
      </c>
      <c r="Q288" s="163">
        <v>0</v>
      </c>
      <c r="R288" s="162">
        <v>0</v>
      </c>
      <c r="S288" s="162">
        <v>0</v>
      </c>
      <c r="T288" s="163">
        <v>0</v>
      </c>
      <c r="U288" s="164">
        <v>0</v>
      </c>
    </row>
    <row r="289" ht="13.65" customHeight="1">
      <c r="A289" s="165"/>
      <c r="B289" s="155">
        <v>3399</v>
      </c>
      <c r="C289" t="s" s="156">
        <v>594</v>
      </c>
      <c r="D289" t="s" s="156">
        <v>595</v>
      </c>
      <c r="E289" s="161">
        <v>0</v>
      </c>
      <c r="F289" s="162">
        <v>24</v>
      </c>
      <c r="G289" s="162">
        <v>0</v>
      </c>
      <c r="H289" s="162">
        <v>0</v>
      </c>
      <c r="I289" s="163">
        <v>0</v>
      </c>
      <c r="J289" s="162">
        <v>0</v>
      </c>
      <c r="K289" s="162">
        <v>0</v>
      </c>
      <c r="L289" s="163">
        <v>0</v>
      </c>
      <c r="M289" s="164">
        <v>0</v>
      </c>
      <c r="N289" s="162">
        <v>3</v>
      </c>
      <c r="O289" s="162">
        <v>0</v>
      </c>
      <c r="P289" s="162">
        <v>0</v>
      </c>
      <c r="Q289" s="163">
        <v>0</v>
      </c>
      <c r="R289" s="162">
        <v>0</v>
      </c>
      <c r="S289" s="162">
        <v>0</v>
      </c>
      <c r="T289" s="163">
        <v>0</v>
      </c>
      <c r="U289" s="164">
        <v>0</v>
      </c>
    </row>
    <row r="290" ht="13.65" customHeight="1">
      <c r="A290" s="165"/>
      <c r="B290" s="155">
        <v>4346</v>
      </c>
      <c r="C290" t="s" s="156">
        <v>594</v>
      </c>
      <c r="D290" t="s" s="156">
        <v>596</v>
      </c>
      <c r="E290" s="161">
        <v>0</v>
      </c>
      <c r="F290" s="162">
        <v>24</v>
      </c>
      <c r="G290" s="162">
        <v>0</v>
      </c>
      <c r="H290" s="162">
        <v>0</v>
      </c>
      <c r="I290" s="163">
        <v>0</v>
      </c>
      <c r="J290" s="162">
        <v>0</v>
      </c>
      <c r="K290" s="162">
        <v>0</v>
      </c>
      <c r="L290" s="163">
        <v>0</v>
      </c>
      <c r="M290" s="164">
        <v>0</v>
      </c>
      <c r="N290" s="162">
        <v>3</v>
      </c>
      <c r="O290" s="162">
        <v>0</v>
      </c>
      <c r="P290" s="162">
        <v>0</v>
      </c>
      <c r="Q290" s="163">
        <v>0</v>
      </c>
      <c r="R290" s="162">
        <v>0</v>
      </c>
      <c r="S290" s="162">
        <v>0</v>
      </c>
      <c r="T290" s="163">
        <v>0</v>
      </c>
      <c r="U290" s="164">
        <v>0</v>
      </c>
    </row>
    <row r="291" ht="13.65" customHeight="1">
      <c r="A291" s="165"/>
      <c r="B291" s="155">
        <v>10045</v>
      </c>
      <c r="C291" t="s" s="156">
        <v>594</v>
      </c>
      <c r="D291" t="s" s="156">
        <v>597</v>
      </c>
      <c r="E291" s="161">
        <v>1</v>
      </c>
      <c r="F291" s="162">
        <v>23</v>
      </c>
      <c r="G291" s="162">
        <v>0</v>
      </c>
      <c r="H291" s="162">
        <v>0</v>
      </c>
      <c r="I291" s="163">
        <v>0</v>
      </c>
      <c r="J291" s="162">
        <v>0</v>
      </c>
      <c r="K291" s="162">
        <v>0</v>
      </c>
      <c r="L291" s="163">
        <v>0</v>
      </c>
      <c r="M291" s="164">
        <v>0</v>
      </c>
      <c r="N291" s="162">
        <v>3</v>
      </c>
      <c r="O291" s="162">
        <v>0</v>
      </c>
      <c r="P291" s="162">
        <v>0</v>
      </c>
      <c r="Q291" s="163">
        <v>0</v>
      </c>
      <c r="R291" s="162">
        <v>0</v>
      </c>
      <c r="S291" s="162">
        <v>0</v>
      </c>
      <c r="T291" s="163">
        <v>0</v>
      </c>
      <c r="U291" s="164">
        <v>0</v>
      </c>
    </row>
    <row r="292" ht="13.65" customHeight="1">
      <c r="A292" s="165"/>
      <c r="B292" s="155">
        <v>10912</v>
      </c>
      <c r="C292" t="s" s="156">
        <v>594</v>
      </c>
      <c r="D292" t="s" s="156">
        <v>431</v>
      </c>
      <c r="E292" s="161">
        <v>0</v>
      </c>
      <c r="F292" s="162">
        <v>24</v>
      </c>
      <c r="G292" s="162">
        <v>0</v>
      </c>
      <c r="H292" s="162">
        <v>0</v>
      </c>
      <c r="I292" s="163">
        <v>0</v>
      </c>
      <c r="J292" s="162">
        <v>0</v>
      </c>
      <c r="K292" s="162">
        <v>0</v>
      </c>
      <c r="L292" s="163">
        <v>0</v>
      </c>
      <c r="M292" s="164">
        <v>0</v>
      </c>
      <c r="N292" s="162">
        <v>3</v>
      </c>
      <c r="O292" s="162">
        <v>0</v>
      </c>
      <c r="P292" s="162">
        <v>0</v>
      </c>
      <c r="Q292" s="163">
        <v>0</v>
      </c>
      <c r="R292" s="162">
        <v>0</v>
      </c>
      <c r="S292" s="162">
        <v>0</v>
      </c>
      <c r="T292" s="163">
        <v>0</v>
      </c>
      <c r="U292" s="164">
        <v>0</v>
      </c>
    </row>
    <row r="293" ht="13.65" customHeight="1">
      <c r="A293" s="165"/>
      <c r="B293" s="155">
        <v>13192</v>
      </c>
      <c r="C293" t="s" s="156">
        <v>594</v>
      </c>
      <c r="D293" t="s" s="156">
        <v>589</v>
      </c>
      <c r="E293" s="161">
        <v>1</v>
      </c>
      <c r="F293" s="162">
        <v>24</v>
      </c>
      <c r="G293" s="162">
        <v>0</v>
      </c>
      <c r="H293" s="162">
        <v>0</v>
      </c>
      <c r="I293" s="163">
        <v>0</v>
      </c>
      <c r="J293" s="162">
        <v>0</v>
      </c>
      <c r="K293" s="162">
        <v>0</v>
      </c>
      <c r="L293" s="163">
        <v>0</v>
      </c>
      <c r="M293" s="164">
        <v>0</v>
      </c>
      <c r="N293" s="162">
        <v>3</v>
      </c>
      <c r="O293" s="162">
        <v>0</v>
      </c>
      <c r="P293" s="162">
        <v>0</v>
      </c>
      <c r="Q293" s="163">
        <v>0</v>
      </c>
      <c r="R293" s="162">
        <v>0</v>
      </c>
      <c r="S293" s="162">
        <v>0</v>
      </c>
      <c r="T293" s="163">
        <v>0</v>
      </c>
      <c r="U293" s="164">
        <v>0</v>
      </c>
    </row>
    <row r="294" ht="13.65" customHeight="1">
      <c r="A294" s="165"/>
      <c r="B294" s="155">
        <v>1199</v>
      </c>
      <c r="C294" t="s" s="156">
        <v>598</v>
      </c>
      <c r="D294" t="s" s="156">
        <v>599</v>
      </c>
      <c r="E294" s="161">
        <v>76</v>
      </c>
      <c r="F294" s="162">
        <v>5</v>
      </c>
      <c r="G294" s="162">
        <v>0</v>
      </c>
      <c r="H294" s="162">
        <v>0</v>
      </c>
      <c r="I294" s="163">
        <v>0</v>
      </c>
      <c r="J294" s="162">
        <v>0</v>
      </c>
      <c r="K294" s="162">
        <v>0</v>
      </c>
      <c r="L294" s="163">
        <v>0</v>
      </c>
      <c r="M294" s="164">
        <v>0</v>
      </c>
      <c r="N294" s="162">
        <v>3</v>
      </c>
      <c r="O294" s="162">
        <v>0</v>
      </c>
      <c r="P294" s="162">
        <v>0</v>
      </c>
      <c r="Q294" s="163">
        <v>0</v>
      </c>
      <c r="R294" s="162">
        <v>1</v>
      </c>
      <c r="S294" s="162">
        <v>1</v>
      </c>
      <c r="T294" s="163">
        <v>0</v>
      </c>
      <c r="U294" s="164">
        <v>0</v>
      </c>
    </row>
    <row r="295" ht="13.65" customHeight="1">
      <c r="A295" s="165"/>
      <c r="B295" s="155">
        <v>2142</v>
      </c>
      <c r="C295" t="s" s="156">
        <v>598</v>
      </c>
      <c r="D295" t="s" s="156">
        <v>600</v>
      </c>
      <c r="E295" s="161">
        <v>92</v>
      </c>
      <c r="F295" s="162">
        <v>6</v>
      </c>
      <c r="G295" s="162">
        <v>0</v>
      </c>
      <c r="H295" s="162">
        <v>0</v>
      </c>
      <c r="I295" s="163">
        <v>0</v>
      </c>
      <c r="J295" s="162">
        <v>1</v>
      </c>
      <c r="K295" s="162">
        <v>0</v>
      </c>
      <c r="L295" s="163">
        <v>1</v>
      </c>
      <c r="M295" s="164">
        <v>16.67</v>
      </c>
      <c r="N295" s="162">
        <v>3</v>
      </c>
      <c r="O295" s="162">
        <v>0</v>
      </c>
      <c r="P295" s="162">
        <v>0</v>
      </c>
      <c r="Q295" s="163">
        <v>0</v>
      </c>
      <c r="R295" s="162">
        <v>4</v>
      </c>
      <c r="S295" s="162">
        <v>0</v>
      </c>
      <c r="T295" s="163">
        <v>4</v>
      </c>
      <c r="U295" s="164">
        <v>133.33</v>
      </c>
    </row>
    <row r="296" ht="13.65" customHeight="1">
      <c r="A296" s="165"/>
      <c r="B296" s="155">
        <v>2972</v>
      </c>
      <c r="C296" t="s" s="156">
        <v>598</v>
      </c>
      <c r="D296" t="s" s="156">
        <v>601</v>
      </c>
      <c r="E296" s="161">
        <v>73</v>
      </c>
      <c r="F296" s="162">
        <v>5</v>
      </c>
      <c r="G296" s="162">
        <v>0</v>
      </c>
      <c r="H296" s="162">
        <v>0</v>
      </c>
      <c r="I296" s="163">
        <v>0</v>
      </c>
      <c r="J296" s="162">
        <v>2</v>
      </c>
      <c r="K296" s="162">
        <v>0</v>
      </c>
      <c r="L296" s="163">
        <v>2</v>
      </c>
      <c r="M296" s="164">
        <v>40</v>
      </c>
      <c r="N296" s="162">
        <v>3</v>
      </c>
      <c r="O296" s="162">
        <v>0</v>
      </c>
      <c r="P296" s="162">
        <v>0</v>
      </c>
      <c r="Q296" s="163">
        <v>0</v>
      </c>
      <c r="R296" s="162">
        <v>1</v>
      </c>
      <c r="S296" s="162">
        <v>0</v>
      </c>
      <c r="T296" s="163">
        <v>1</v>
      </c>
      <c r="U296" s="164">
        <v>33.33</v>
      </c>
    </row>
    <row r="297" ht="13.65" customHeight="1">
      <c r="A297" s="165"/>
      <c r="B297" s="155">
        <v>4010</v>
      </c>
      <c r="C297" t="s" s="156">
        <v>598</v>
      </c>
      <c r="D297" t="s" s="156">
        <v>602</v>
      </c>
      <c r="E297" s="161">
        <v>47</v>
      </c>
      <c r="F297" s="162">
        <v>4</v>
      </c>
      <c r="G297" s="162">
        <v>0</v>
      </c>
      <c r="H297" s="162">
        <v>0</v>
      </c>
      <c r="I297" s="163">
        <v>0</v>
      </c>
      <c r="J297" s="162">
        <v>0</v>
      </c>
      <c r="K297" s="162">
        <v>0</v>
      </c>
      <c r="L297" s="163">
        <v>0</v>
      </c>
      <c r="M297" s="164">
        <v>0</v>
      </c>
      <c r="N297" s="162">
        <v>3</v>
      </c>
      <c r="O297" s="162">
        <v>0</v>
      </c>
      <c r="P297" s="162">
        <v>0</v>
      </c>
      <c r="Q297" s="163">
        <v>0</v>
      </c>
      <c r="R297" s="162">
        <v>0</v>
      </c>
      <c r="S297" s="162">
        <v>0</v>
      </c>
      <c r="T297" s="163">
        <v>0</v>
      </c>
      <c r="U297" s="164">
        <v>0</v>
      </c>
    </row>
    <row r="298" ht="13.65" customHeight="1">
      <c r="A298" s="165"/>
      <c r="B298" s="155">
        <v>10564</v>
      </c>
      <c r="C298" t="s" s="156">
        <v>598</v>
      </c>
      <c r="D298" t="s" s="156">
        <v>603</v>
      </c>
      <c r="E298" s="161">
        <v>64</v>
      </c>
      <c r="F298" s="162">
        <v>4</v>
      </c>
      <c r="G298" s="162">
        <v>0</v>
      </c>
      <c r="H298" s="162">
        <v>0</v>
      </c>
      <c r="I298" s="163">
        <v>0</v>
      </c>
      <c r="J298" s="162">
        <v>0</v>
      </c>
      <c r="K298" s="162">
        <v>0</v>
      </c>
      <c r="L298" s="163">
        <v>0</v>
      </c>
      <c r="M298" s="164">
        <v>0</v>
      </c>
      <c r="N298" s="162">
        <v>3</v>
      </c>
      <c r="O298" s="162">
        <v>1</v>
      </c>
      <c r="P298" s="162">
        <v>0</v>
      </c>
      <c r="Q298" s="163">
        <v>1</v>
      </c>
      <c r="R298" s="162">
        <v>2</v>
      </c>
      <c r="S298" s="162">
        <v>0</v>
      </c>
      <c r="T298" s="163">
        <v>2</v>
      </c>
      <c r="U298" s="164">
        <v>66.67</v>
      </c>
    </row>
    <row r="299" ht="13.65" customHeight="1">
      <c r="A299" s="165"/>
      <c r="B299" s="155">
        <v>12209</v>
      </c>
      <c r="C299" t="s" s="156">
        <v>598</v>
      </c>
      <c r="D299" t="s" s="156">
        <v>604</v>
      </c>
      <c r="E299" s="161">
        <v>29</v>
      </c>
      <c r="F299" s="162">
        <v>4</v>
      </c>
      <c r="G299" s="162">
        <v>0</v>
      </c>
      <c r="H299" s="162">
        <v>0</v>
      </c>
      <c r="I299" s="163">
        <v>0</v>
      </c>
      <c r="J299" s="162">
        <v>0</v>
      </c>
      <c r="K299" s="162">
        <v>0</v>
      </c>
      <c r="L299" s="163">
        <v>0</v>
      </c>
      <c r="M299" s="164">
        <v>0</v>
      </c>
      <c r="N299" s="162">
        <v>3</v>
      </c>
      <c r="O299" s="162">
        <v>0</v>
      </c>
      <c r="P299" s="162">
        <v>0</v>
      </c>
      <c r="Q299" s="163">
        <v>0</v>
      </c>
      <c r="R299" s="162">
        <v>0</v>
      </c>
      <c r="S299" s="162">
        <v>0</v>
      </c>
      <c r="T299" s="163">
        <v>0</v>
      </c>
      <c r="U299" s="164">
        <v>0</v>
      </c>
    </row>
    <row r="300" ht="13.65" customHeight="1">
      <c r="A300" s="165"/>
      <c r="B300" s="155">
        <v>1134</v>
      </c>
      <c r="C300" t="s" s="156">
        <v>605</v>
      </c>
      <c r="D300" t="s" s="156">
        <v>289</v>
      </c>
      <c r="E300" s="161">
        <v>160</v>
      </c>
      <c r="F300" s="162">
        <v>10</v>
      </c>
      <c r="G300" s="162">
        <v>0</v>
      </c>
      <c r="H300" s="162">
        <v>0</v>
      </c>
      <c r="I300" s="163">
        <v>0</v>
      </c>
      <c r="J300" s="162">
        <v>0</v>
      </c>
      <c r="K300" s="162">
        <v>0</v>
      </c>
      <c r="L300" s="163">
        <v>0</v>
      </c>
      <c r="M300" s="164">
        <v>0</v>
      </c>
      <c r="N300" s="162">
        <v>4</v>
      </c>
      <c r="O300" s="162">
        <v>0</v>
      </c>
      <c r="P300" s="162">
        <v>0</v>
      </c>
      <c r="Q300" s="163">
        <v>0</v>
      </c>
      <c r="R300" s="162">
        <v>2</v>
      </c>
      <c r="S300" s="162">
        <v>0</v>
      </c>
      <c r="T300" s="163">
        <v>2</v>
      </c>
      <c r="U300" s="164">
        <v>50</v>
      </c>
    </row>
    <row r="301" ht="13.65" customHeight="1">
      <c r="A301" s="165"/>
      <c r="B301" s="155">
        <v>3200</v>
      </c>
      <c r="C301" t="s" s="156">
        <v>605</v>
      </c>
      <c r="D301" t="s" s="156">
        <v>289</v>
      </c>
      <c r="E301" s="161">
        <v>90</v>
      </c>
      <c r="F301" s="162">
        <v>6</v>
      </c>
      <c r="G301" s="162">
        <v>0</v>
      </c>
      <c r="H301" s="162">
        <v>0</v>
      </c>
      <c r="I301" s="163">
        <v>0</v>
      </c>
      <c r="J301" s="162">
        <v>3</v>
      </c>
      <c r="K301" s="162">
        <v>1</v>
      </c>
      <c r="L301" s="163">
        <v>2</v>
      </c>
      <c r="M301" s="164">
        <v>33.33</v>
      </c>
      <c r="N301" s="162">
        <v>3</v>
      </c>
      <c r="O301" s="162">
        <v>0</v>
      </c>
      <c r="P301" s="162">
        <v>0</v>
      </c>
      <c r="Q301" s="163">
        <v>0</v>
      </c>
      <c r="R301" s="162">
        <v>0</v>
      </c>
      <c r="S301" s="162">
        <v>0</v>
      </c>
      <c r="T301" s="163">
        <v>0</v>
      </c>
      <c r="U301" s="164">
        <v>0</v>
      </c>
    </row>
    <row r="302" ht="13.65" customHeight="1">
      <c r="A302" s="165"/>
      <c r="B302" s="155">
        <v>8029</v>
      </c>
      <c r="C302" t="s" s="156">
        <v>605</v>
      </c>
      <c r="D302" t="s" s="156">
        <v>289</v>
      </c>
      <c r="E302" s="161">
        <v>112</v>
      </c>
      <c r="F302" s="162">
        <v>7</v>
      </c>
      <c r="G302" s="162">
        <v>0</v>
      </c>
      <c r="H302" s="162">
        <v>0</v>
      </c>
      <c r="I302" s="163">
        <v>0</v>
      </c>
      <c r="J302" s="162">
        <v>1</v>
      </c>
      <c r="K302" s="162">
        <v>0</v>
      </c>
      <c r="L302" s="163">
        <v>1</v>
      </c>
      <c r="M302" s="164">
        <v>14.29</v>
      </c>
      <c r="N302" s="162">
        <v>3</v>
      </c>
      <c r="O302" s="162">
        <v>0</v>
      </c>
      <c r="P302" s="162">
        <v>0</v>
      </c>
      <c r="Q302" s="163">
        <v>0</v>
      </c>
      <c r="R302" s="162">
        <v>0</v>
      </c>
      <c r="S302" s="162">
        <v>0</v>
      </c>
      <c r="T302" s="163">
        <v>0</v>
      </c>
      <c r="U302" s="164">
        <v>0</v>
      </c>
    </row>
    <row r="303" ht="13.65" customHeight="1">
      <c r="A303" s="165"/>
      <c r="B303" s="155">
        <v>13505</v>
      </c>
      <c r="C303" t="s" s="156">
        <v>605</v>
      </c>
      <c r="D303" t="s" s="156">
        <v>289</v>
      </c>
      <c r="E303" s="161">
        <v>81</v>
      </c>
      <c r="F303" s="162">
        <v>6</v>
      </c>
      <c r="G303" s="162">
        <v>0</v>
      </c>
      <c r="H303" s="162">
        <v>0</v>
      </c>
      <c r="I303" s="163">
        <v>0</v>
      </c>
      <c r="J303" s="162">
        <v>3</v>
      </c>
      <c r="K303" s="162">
        <v>0</v>
      </c>
      <c r="L303" s="163">
        <v>3</v>
      </c>
      <c r="M303" s="164">
        <v>50</v>
      </c>
      <c r="N303" s="162">
        <v>3</v>
      </c>
      <c r="O303" s="162">
        <v>0</v>
      </c>
      <c r="P303" s="162">
        <v>0</v>
      </c>
      <c r="Q303" s="163">
        <v>0</v>
      </c>
      <c r="R303" s="162">
        <v>1</v>
      </c>
      <c r="S303" s="162">
        <v>0</v>
      </c>
      <c r="T303" s="163">
        <v>1</v>
      </c>
      <c r="U303" s="164">
        <v>33.33</v>
      </c>
    </row>
    <row r="304" ht="13.65" customHeight="1">
      <c r="A304" s="165"/>
      <c r="B304" s="155">
        <v>2432</v>
      </c>
      <c r="C304" t="s" s="156">
        <v>606</v>
      </c>
      <c r="D304" t="s" s="156">
        <v>607</v>
      </c>
      <c r="E304" s="161">
        <v>4</v>
      </c>
      <c r="F304" s="162">
        <v>24</v>
      </c>
      <c r="G304" s="162">
        <v>0</v>
      </c>
      <c r="H304" s="162">
        <v>0</v>
      </c>
      <c r="I304" s="163">
        <v>0</v>
      </c>
      <c r="J304" s="162">
        <v>0</v>
      </c>
      <c r="K304" s="162">
        <v>0</v>
      </c>
      <c r="L304" s="163">
        <v>0</v>
      </c>
      <c r="M304" s="164">
        <v>0</v>
      </c>
      <c r="N304" s="162">
        <v>3</v>
      </c>
      <c r="O304" s="162">
        <v>0</v>
      </c>
      <c r="P304" s="162">
        <v>0</v>
      </c>
      <c r="Q304" s="163">
        <v>0</v>
      </c>
      <c r="R304" s="162">
        <v>0</v>
      </c>
      <c r="S304" s="162">
        <v>0</v>
      </c>
      <c r="T304" s="163">
        <v>0</v>
      </c>
      <c r="U304" s="164">
        <v>0</v>
      </c>
    </row>
    <row r="305" ht="13.65" customHeight="1">
      <c r="A305" s="165"/>
      <c r="B305" s="155">
        <v>3407</v>
      </c>
      <c r="C305" t="s" s="156">
        <v>606</v>
      </c>
      <c r="D305" t="s" s="156">
        <v>322</v>
      </c>
      <c r="E305" s="161">
        <v>199</v>
      </c>
      <c r="F305" s="162">
        <v>13</v>
      </c>
      <c r="G305" s="162">
        <v>1</v>
      </c>
      <c r="H305" s="162">
        <v>0</v>
      </c>
      <c r="I305" s="163">
        <v>1</v>
      </c>
      <c r="J305" s="162">
        <v>4</v>
      </c>
      <c r="K305" s="162">
        <v>0</v>
      </c>
      <c r="L305" s="163">
        <v>4</v>
      </c>
      <c r="M305" s="164">
        <v>30.77</v>
      </c>
      <c r="N305" s="162">
        <v>5</v>
      </c>
      <c r="O305" s="162">
        <v>0</v>
      </c>
      <c r="P305" s="162">
        <v>0</v>
      </c>
      <c r="Q305" s="163">
        <v>0</v>
      </c>
      <c r="R305" s="162">
        <v>1</v>
      </c>
      <c r="S305" s="162">
        <v>0</v>
      </c>
      <c r="T305" s="163">
        <v>1</v>
      </c>
      <c r="U305" s="164">
        <v>20</v>
      </c>
    </row>
    <row r="306" ht="13.65" customHeight="1">
      <c r="A306" s="165"/>
      <c r="B306" s="155">
        <v>4873</v>
      </c>
      <c r="C306" t="s" s="156">
        <v>606</v>
      </c>
      <c r="D306" t="s" s="156">
        <v>608</v>
      </c>
      <c r="E306" s="161">
        <v>372</v>
      </c>
      <c r="F306" s="162">
        <v>25</v>
      </c>
      <c r="G306" s="162">
        <v>0</v>
      </c>
      <c r="H306" s="162">
        <v>0</v>
      </c>
      <c r="I306" s="163">
        <v>0</v>
      </c>
      <c r="J306" s="162">
        <v>7</v>
      </c>
      <c r="K306" s="162">
        <v>0</v>
      </c>
      <c r="L306" s="163">
        <v>7</v>
      </c>
      <c r="M306" s="164">
        <v>28</v>
      </c>
      <c r="N306" s="162">
        <v>9</v>
      </c>
      <c r="O306" s="162">
        <v>0</v>
      </c>
      <c r="P306" s="162">
        <v>0</v>
      </c>
      <c r="Q306" s="163">
        <v>0</v>
      </c>
      <c r="R306" s="162">
        <v>0</v>
      </c>
      <c r="S306" s="162">
        <v>1</v>
      </c>
      <c r="T306" s="163">
        <v>-1</v>
      </c>
      <c r="U306" s="164">
        <v>0</v>
      </c>
    </row>
    <row r="307" ht="13.65" customHeight="1">
      <c r="A307" s="165"/>
      <c r="B307" s="155">
        <v>9260</v>
      </c>
      <c r="C307" t="s" s="156">
        <v>606</v>
      </c>
      <c r="D307" t="s" s="156">
        <v>322</v>
      </c>
      <c r="E307" s="161">
        <v>121</v>
      </c>
      <c r="F307" s="162">
        <v>8</v>
      </c>
      <c r="G307" s="162">
        <v>0</v>
      </c>
      <c r="H307" s="162">
        <v>0</v>
      </c>
      <c r="I307" s="163">
        <v>0</v>
      </c>
      <c r="J307" s="162">
        <v>0</v>
      </c>
      <c r="K307" s="162">
        <v>0</v>
      </c>
      <c r="L307" s="163">
        <v>0</v>
      </c>
      <c r="M307" s="164">
        <v>0</v>
      </c>
      <c r="N307" s="162">
        <v>3</v>
      </c>
      <c r="O307" s="162">
        <v>0</v>
      </c>
      <c r="P307" s="162">
        <v>0</v>
      </c>
      <c r="Q307" s="163">
        <v>0</v>
      </c>
      <c r="R307" s="162">
        <v>0</v>
      </c>
      <c r="S307" s="162">
        <v>0</v>
      </c>
      <c r="T307" s="163">
        <v>0</v>
      </c>
      <c r="U307" s="164">
        <v>0</v>
      </c>
    </row>
    <row r="308" ht="13.65" customHeight="1">
      <c r="A308" s="165"/>
      <c r="B308" s="155">
        <v>10728</v>
      </c>
      <c r="C308" t="s" s="156">
        <v>606</v>
      </c>
      <c r="D308" t="s" s="156">
        <v>322</v>
      </c>
      <c r="E308" s="161">
        <v>97</v>
      </c>
      <c r="F308" s="162">
        <v>7</v>
      </c>
      <c r="G308" s="162">
        <v>0</v>
      </c>
      <c r="H308" s="162">
        <v>0</v>
      </c>
      <c r="I308" s="163">
        <v>0</v>
      </c>
      <c r="J308" s="162">
        <v>0</v>
      </c>
      <c r="K308" s="162">
        <v>0</v>
      </c>
      <c r="L308" s="163">
        <v>0</v>
      </c>
      <c r="M308" s="164">
        <v>0</v>
      </c>
      <c r="N308" s="162">
        <v>3</v>
      </c>
      <c r="O308" s="162">
        <v>0</v>
      </c>
      <c r="P308" s="162">
        <v>0</v>
      </c>
      <c r="Q308" s="163">
        <v>0</v>
      </c>
      <c r="R308" s="162">
        <v>0</v>
      </c>
      <c r="S308" s="162">
        <v>0</v>
      </c>
      <c r="T308" s="163">
        <v>0</v>
      </c>
      <c r="U308" s="164">
        <v>0</v>
      </c>
    </row>
    <row r="309" ht="13.65" customHeight="1">
      <c r="A309" s="165"/>
      <c r="B309" s="155">
        <v>1108</v>
      </c>
      <c r="C309" t="s" s="156">
        <v>609</v>
      </c>
      <c r="D309" t="s" s="156">
        <v>322</v>
      </c>
      <c r="E309" s="161">
        <v>85</v>
      </c>
      <c r="F309" s="162">
        <v>6</v>
      </c>
      <c r="G309" s="162">
        <v>0</v>
      </c>
      <c r="H309" s="162">
        <v>0</v>
      </c>
      <c r="I309" s="163">
        <v>0</v>
      </c>
      <c r="J309" s="162">
        <v>0</v>
      </c>
      <c r="K309" s="162">
        <v>0</v>
      </c>
      <c r="L309" s="163">
        <v>0</v>
      </c>
      <c r="M309" s="164">
        <v>0</v>
      </c>
      <c r="N309" s="162">
        <v>3</v>
      </c>
      <c r="O309" s="162">
        <v>0</v>
      </c>
      <c r="P309" s="162">
        <v>0</v>
      </c>
      <c r="Q309" s="163">
        <v>0</v>
      </c>
      <c r="R309" s="162">
        <v>0</v>
      </c>
      <c r="S309" s="162">
        <v>1</v>
      </c>
      <c r="T309" s="163">
        <v>-1</v>
      </c>
      <c r="U309" s="164">
        <v>0</v>
      </c>
    </row>
    <row r="310" ht="13.65" customHeight="1">
      <c r="A310" s="165"/>
      <c r="B310" s="155">
        <v>3779</v>
      </c>
      <c r="C310" t="s" s="156">
        <v>609</v>
      </c>
      <c r="D310" t="s" s="156">
        <v>322</v>
      </c>
      <c r="E310" s="161">
        <v>188</v>
      </c>
      <c r="F310" s="162">
        <v>13</v>
      </c>
      <c r="G310" s="162">
        <v>0</v>
      </c>
      <c r="H310" s="162">
        <v>0</v>
      </c>
      <c r="I310" s="163">
        <v>0</v>
      </c>
      <c r="J310" s="162">
        <v>2</v>
      </c>
      <c r="K310" s="162">
        <v>1</v>
      </c>
      <c r="L310" s="163">
        <v>1</v>
      </c>
      <c r="M310" s="164">
        <v>7.69</v>
      </c>
      <c r="N310" s="162">
        <v>5</v>
      </c>
      <c r="O310" s="162">
        <v>0</v>
      </c>
      <c r="P310" s="162">
        <v>0</v>
      </c>
      <c r="Q310" s="163">
        <v>0</v>
      </c>
      <c r="R310" s="162">
        <v>0</v>
      </c>
      <c r="S310" s="162">
        <v>0</v>
      </c>
      <c r="T310" s="163">
        <v>0</v>
      </c>
      <c r="U310" s="164">
        <v>0</v>
      </c>
    </row>
    <row r="311" ht="13.65" customHeight="1">
      <c r="A311" s="165"/>
      <c r="B311" s="155">
        <v>4088</v>
      </c>
      <c r="C311" t="s" s="156">
        <v>609</v>
      </c>
      <c r="D311" t="s" s="156">
        <v>610</v>
      </c>
      <c r="E311" s="161">
        <v>21</v>
      </c>
      <c r="F311" s="162">
        <v>4</v>
      </c>
      <c r="G311" s="162">
        <v>0</v>
      </c>
      <c r="H311" s="162">
        <v>0</v>
      </c>
      <c r="I311" s="163">
        <v>0</v>
      </c>
      <c r="J311" s="162">
        <v>0</v>
      </c>
      <c r="K311" s="162">
        <v>0</v>
      </c>
      <c r="L311" s="163">
        <v>0</v>
      </c>
      <c r="M311" s="164">
        <v>0</v>
      </c>
      <c r="N311" s="162">
        <v>3</v>
      </c>
      <c r="O311" s="162">
        <v>0</v>
      </c>
      <c r="P311" s="162">
        <v>0</v>
      </c>
      <c r="Q311" s="163">
        <v>0</v>
      </c>
      <c r="R311" s="162">
        <v>0</v>
      </c>
      <c r="S311" s="162">
        <v>0</v>
      </c>
      <c r="T311" s="163">
        <v>0</v>
      </c>
      <c r="U311" s="164">
        <v>0</v>
      </c>
    </row>
    <row r="312" ht="13.65" customHeight="1">
      <c r="A312" s="165"/>
      <c r="B312" s="155">
        <v>8861</v>
      </c>
      <c r="C312" t="s" s="156">
        <v>609</v>
      </c>
      <c r="D312" t="s" s="156">
        <v>322</v>
      </c>
      <c r="E312" s="161">
        <v>46</v>
      </c>
      <c r="F312" s="162">
        <v>4</v>
      </c>
      <c r="G312" s="162">
        <v>0</v>
      </c>
      <c r="H312" s="162">
        <v>0</v>
      </c>
      <c r="I312" s="163">
        <v>0</v>
      </c>
      <c r="J312" s="162">
        <v>0</v>
      </c>
      <c r="K312" s="162">
        <v>0</v>
      </c>
      <c r="L312" s="163">
        <v>0</v>
      </c>
      <c r="M312" s="164">
        <v>0</v>
      </c>
      <c r="N312" s="162">
        <v>3</v>
      </c>
      <c r="O312" s="162">
        <v>0</v>
      </c>
      <c r="P312" s="162">
        <v>0</v>
      </c>
      <c r="Q312" s="163">
        <v>0</v>
      </c>
      <c r="R312" s="162">
        <v>0</v>
      </c>
      <c r="S312" s="162">
        <v>0</v>
      </c>
      <c r="T312" s="163">
        <v>0</v>
      </c>
      <c r="U312" s="164">
        <v>0</v>
      </c>
    </row>
    <row r="313" ht="13.65" customHeight="1">
      <c r="A313" s="165"/>
      <c r="B313" s="155">
        <v>9085</v>
      </c>
      <c r="C313" t="s" s="156">
        <v>609</v>
      </c>
      <c r="D313" t="s" s="156">
        <v>611</v>
      </c>
      <c r="E313" s="161">
        <v>57</v>
      </c>
      <c r="F313" s="162">
        <v>4</v>
      </c>
      <c r="G313" s="162">
        <v>0</v>
      </c>
      <c r="H313" s="162">
        <v>0</v>
      </c>
      <c r="I313" s="163">
        <v>0</v>
      </c>
      <c r="J313" s="162">
        <v>0</v>
      </c>
      <c r="K313" s="162">
        <v>0</v>
      </c>
      <c r="L313" s="163">
        <v>0</v>
      </c>
      <c r="M313" s="164">
        <v>0</v>
      </c>
      <c r="N313" s="162">
        <v>3</v>
      </c>
      <c r="O313" s="162">
        <v>0</v>
      </c>
      <c r="P313" s="162">
        <v>0</v>
      </c>
      <c r="Q313" s="163">
        <v>0</v>
      </c>
      <c r="R313" s="162">
        <v>0</v>
      </c>
      <c r="S313" s="162">
        <v>0</v>
      </c>
      <c r="T313" s="163">
        <v>0</v>
      </c>
      <c r="U313" s="164">
        <v>0</v>
      </c>
    </row>
    <row r="314" ht="13.65" customHeight="1">
      <c r="A314" s="165"/>
      <c r="B314" s="155">
        <v>1337</v>
      </c>
      <c r="C314" t="s" s="156">
        <v>612</v>
      </c>
      <c r="D314" t="s" s="156">
        <v>613</v>
      </c>
      <c r="E314" s="161">
        <v>191</v>
      </c>
      <c r="F314" s="162">
        <v>13</v>
      </c>
      <c r="G314" s="162">
        <v>0</v>
      </c>
      <c r="H314" s="162">
        <v>0</v>
      </c>
      <c r="I314" s="163">
        <v>0</v>
      </c>
      <c r="J314" s="162">
        <v>4</v>
      </c>
      <c r="K314" s="162">
        <v>1</v>
      </c>
      <c r="L314" s="163">
        <v>3</v>
      </c>
      <c r="M314" s="164">
        <v>23.08</v>
      </c>
      <c r="N314" s="162">
        <v>4</v>
      </c>
      <c r="O314" s="162">
        <v>0</v>
      </c>
      <c r="P314" s="162">
        <v>0</v>
      </c>
      <c r="Q314" s="163">
        <v>0</v>
      </c>
      <c r="R314" s="162">
        <v>0</v>
      </c>
      <c r="S314" s="162">
        <v>0</v>
      </c>
      <c r="T314" s="163">
        <v>0</v>
      </c>
      <c r="U314" s="164">
        <v>0</v>
      </c>
    </row>
    <row r="315" ht="13.65" customHeight="1">
      <c r="A315" s="165"/>
      <c r="B315" s="155">
        <v>3642</v>
      </c>
      <c r="C315" t="s" s="156">
        <v>612</v>
      </c>
      <c r="D315" t="s" s="156">
        <v>614</v>
      </c>
      <c r="E315" s="161">
        <v>107</v>
      </c>
      <c r="F315" s="162">
        <v>7</v>
      </c>
      <c r="G315" s="162">
        <v>1</v>
      </c>
      <c r="H315" s="162">
        <v>0</v>
      </c>
      <c r="I315" s="163">
        <v>1</v>
      </c>
      <c r="J315" s="162">
        <v>1</v>
      </c>
      <c r="K315" s="162">
        <v>0</v>
      </c>
      <c r="L315" s="163">
        <v>1</v>
      </c>
      <c r="M315" s="164">
        <v>14.29</v>
      </c>
      <c r="N315" s="162">
        <v>3</v>
      </c>
      <c r="O315" s="162">
        <v>0</v>
      </c>
      <c r="P315" s="162">
        <v>0</v>
      </c>
      <c r="Q315" s="163">
        <v>0</v>
      </c>
      <c r="R315" s="162">
        <v>1</v>
      </c>
      <c r="S315" s="162">
        <v>0</v>
      </c>
      <c r="T315" s="163">
        <v>1</v>
      </c>
      <c r="U315" s="164">
        <v>33.33</v>
      </c>
    </row>
    <row r="316" ht="13.65" customHeight="1">
      <c r="A316" s="165"/>
      <c r="B316" s="155">
        <v>8031</v>
      </c>
      <c r="C316" t="s" s="156">
        <v>612</v>
      </c>
      <c r="D316" t="s" s="156">
        <v>615</v>
      </c>
      <c r="E316" s="161">
        <v>30</v>
      </c>
      <c r="F316" s="162">
        <v>4</v>
      </c>
      <c r="G316" s="162">
        <v>0</v>
      </c>
      <c r="H316" s="162">
        <v>0</v>
      </c>
      <c r="I316" s="163">
        <v>0</v>
      </c>
      <c r="J316" s="162">
        <v>2</v>
      </c>
      <c r="K316" s="162">
        <v>0</v>
      </c>
      <c r="L316" s="163">
        <v>2</v>
      </c>
      <c r="M316" s="164">
        <v>50</v>
      </c>
      <c r="N316" s="162">
        <v>3</v>
      </c>
      <c r="O316" s="162">
        <v>0</v>
      </c>
      <c r="P316" s="162">
        <v>0</v>
      </c>
      <c r="Q316" s="163">
        <v>0</v>
      </c>
      <c r="R316" s="162">
        <v>0</v>
      </c>
      <c r="S316" s="162">
        <v>0</v>
      </c>
      <c r="T316" s="163">
        <v>0</v>
      </c>
      <c r="U316" s="164">
        <v>0</v>
      </c>
    </row>
    <row r="317" ht="13.65" customHeight="1">
      <c r="A317" s="165"/>
      <c r="B317" s="155">
        <v>10824</v>
      </c>
      <c r="C317" t="s" s="156">
        <v>612</v>
      </c>
      <c r="D317" t="s" s="156">
        <v>616</v>
      </c>
      <c r="E317" s="161">
        <v>33</v>
      </c>
      <c r="F317" s="162">
        <v>4</v>
      </c>
      <c r="G317" s="162">
        <v>0</v>
      </c>
      <c r="H317" s="162">
        <v>0</v>
      </c>
      <c r="I317" s="163">
        <v>0</v>
      </c>
      <c r="J317" s="162">
        <v>0</v>
      </c>
      <c r="K317" s="162">
        <v>0</v>
      </c>
      <c r="L317" s="163">
        <v>0</v>
      </c>
      <c r="M317" s="164">
        <v>0</v>
      </c>
      <c r="N317" s="162">
        <v>3</v>
      </c>
      <c r="O317" s="162">
        <v>0</v>
      </c>
      <c r="P317" s="162">
        <v>0</v>
      </c>
      <c r="Q317" s="163">
        <v>0</v>
      </c>
      <c r="R317" s="162">
        <v>0</v>
      </c>
      <c r="S317" s="162">
        <v>0</v>
      </c>
      <c r="T317" s="163">
        <v>0</v>
      </c>
      <c r="U317" s="164">
        <v>0</v>
      </c>
    </row>
    <row r="318" ht="13.65" customHeight="1">
      <c r="A318" s="165"/>
      <c r="B318" s="155">
        <v>6324</v>
      </c>
      <c r="C318" t="s" s="156">
        <v>617</v>
      </c>
      <c r="D318" t="s" s="156">
        <v>613</v>
      </c>
      <c r="E318" s="161">
        <v>31</v>
      </c>
      <c r="F318" s="162">
        <v>4</v>
      </c>
      <c r="G318" s="162">
        <v>0</v>
      </c>
      <c r="H318" s="162">
        <v>0</v>
      </c>
      <c r="I318" s="163">
        <v>0</v>
      </c>
      <c r="J318" s="162">
        <v>0</v>
      </c>
      <c r="K318" s="162">
        <v>0</v>
      </c>
      <c r="L318" s="163">
        <v>0</v>
      </c>
      <c r="M318" s="164">
        <v>0</v>
      </c>
      <c r="N318" s="162">
        <v>3</v>
      </c>
      <c r="O318" s="162">
        <v>0</v>
      </c>
      <c r="P318" s="162">
        <v>0</v>
      </c>
      <c r="Q318" s="163">
        <v>0</v>
      </c>
      <c r="R318" s="162">
        <v>0</v>
      </c>
      <c r="S318" s="162">
        <v>0</v>
      </c>
      <c r="T318" s="163">
        <v>0</v>
      </c>
      <c r="U318" s="164">
        <v>0</v>
      </c>
    </row>
    <row r="319" ht="13.65" customHeight="1">
      <c r="A319" s="165"/>
      <c r="B319" s="155">
        <v>8032</v>
      </c>
      <c r="C319" t="s" s="156">
        <v>617</v>
      </c>
      <c r="D319" t="s" s="156">
        <v>618</v>
      </c>
      <c r="E319" s="161">
        <v>31</v>
      </c>
      <c r="F319" s="162">
        <v>4</v>
      </c>
      <c r="G319" s="162">
        <v>0</v>
      </c>
      <c r="H319" s="162">
        <v>0</v>
      </c>
      <c r="I319" s="163">
        <v>0</v>
      </c>
      <c r="J319" s="162">
        <v>0</v>
      </c>
      <c r="K319" s="162">
        <v>0</v>
      </c>
      <c r="L319" s="163">
        <v>0</v>
      </c>
      <c r="M319" s="164">
        <v>0</v>
      </c>
      <c r="N319" s="162">
        <v>3</v>
      </c>
      <c r="O319" s="162">
        <v>0</v>
      </c>
      <c r="P319" s="162">
        <v>0</v>
      </c>
      <c r="Q319" s="163">
        <v>0</v>
      </c>
      <c r="R319" s="162">
        <v>0</v>
      </c>
      <c r="S319" s="162">
        <v>0</v>
      </c>
      <c r="T319" s="163">
        <v>0</v>
      </c>
      <c r="U319" s="164">
        <v>0</v>
      </c>
    </row>
    <row r="320" ht="13.65" customHeight="1">
      <c r="A320" s="165"/>
      <c r="B320" s="155">
        <v>16094</v>
      </c>
      <c r="C320" t="s" s="156">
        <v>617</v>
      </c>
      <c r="D320" t="s" s="156">
        <v>322</v>
      </c>
      <c r="E320" s="161">
        <v>35</v>
      </c>
      <c r="F320" s="162">
        <v>4</v>
      </c>
      <c r="G320" s="162">
        <v>0</v>
      </c>
      <c r="H320" s="162">
        <v>0</v>
      </c>
      <c r="I320" s="163">
        <v>0</v>
      </c>
      <c r="J320" s="162">
        <v>0</v>
      </c>
      <c r="K320" s="162">
        <v>0</v>
      </c>
      <c r="L320" s="163">
        <v>0</v>
      </c>
      <c r="M320" s="164">
        <v>0</v>
      </c>
      <c r="N320" s="162">
        <v>3</v>
      </c>
      <c r="O320" s="162">
        <v>0</v>
      </c>
      <c r="P320" s="162">
        <v>0</v>
      </c>
      <c r="Q320" s="163">
        <v>0</v>
      </c>
      <c r="R320" s="162">
        <v>0</v>
      </c>
      <c r="S320" s="162">
        <v>0</v>
      </c>
      <c r="T320" s="163">
        <v>0</v>
      </c>
      <c r="U320" s="164">
        <v>0</v>
      </c>
    </row>
    <row r="321" ht="13.65" customHeight="1">
      <c r="A321" s="165"/>
      <c r="B321" s="155">
        <v>16355</v>
      </c>
      <c r="C321" t="s" s="156">
        <v>617</v>
      </c>
      <c r="D321" t="s" s="156">
        <v>608</v>
      </c>
      <c r="E321" s="161">
        <v>27</v>
      </c>
      <c r="F321" s="162">
        <v>4</v>
      </c>
      <c r="G321" s="162">
        <v>0</v>
      </c>
      <c r="H321" s="162">
        <v>0</v>
      </c>
      <c r="I321" s="163">
        <v>0</v>
      </c>
      <c r="J321" s="162">
        <v>1</v>
      </c>
      <c r="K321" s="162">
        <v>0</v>
      </c>
      <c r="L321" s="163">
        <v>1</v>
      </c>
      <c r="M321" s="164">
        <v>25</v>
      </c>
      <c r="N321" s="162">
        <v>3</v>
      </c>
      <c r="O321" s="162">
        <v>0</v>
      </c>
      <c r="P321" s="162">
        <v>0</v>
      </c>
      <c r="Q321" s="163">
        <v>0</v>
      </c>
      <c r="R321" s="162">
        <v>0</v>
      </c>
      <c r="S321" s="162">
        <v>0</v>
      </c>
      <c r="T321" s="163">
        <v>0</v>
      </c>
      <c r="U321" s="164">
        <v>0</v>
      </c>
    </row>
    <row r="322" ht="13.65" customHeight="1">
      <c r="A322" s="165"/>
      <c r="B322" s="155">
        <v>98017</v>
      </c>
      <c r="C322" t="s" s="156">
        <v>619</v>
      </c>
      <c r="D322" t="s" s="156">
        <v>355</v>
      </c>
      <c r="E322" s="161">
        <v>175</v>
      </c>
      <c r="F322" s="162">
        <v>12</v>
      </c>
      <c r="G322" s="162">
        <v>0</v>
      </c>
      <c r="H322" s="162">
        <v>0</v>
      </c>
      <c r="I322" s="163">
        <v>0</v>
      </c>
      <c r="J322" s="162">
        <v>0</v>
      </c>
      <c r="K322" s="162">
        <v>0</v>
      </c>
      <c r="L322" s="163">
        <v>0</v>
      </c>
      <c r="M322" s="164">
        <v>0</v>
      </c>
      <c r="N322" s="162">
        <v>4</v>
      </c>
      <c r="O322" s="162">
        <v>0</v>
      </c>
      <c r="P322" s="162">
        <v>0</v>
      </c>
      <c r="Q322" s="163">
        <v>0</v>
      </c>
      <c r="R322" s="162">
        <v>0</v>
      </c>
      <c r="S322" s="162">
        <v>0</v>
      </c>
      <c r="T322" s="163">
        <v>0</v>
      </c>
      <c r="U322" s="164">
        <v>0</v>
      </c>
    </row>
    <row r="323" ht="13.65" customHeight="1">
      <c r="A323" s="165"/>
      <c r="B323" s="155">
        <v>98017</v>
      </c>
      <c r="C323" t="s" s="156">
        <v>619</v>
      </c>
      <c r="D323" t="s" s="156">
        <v>355</v>
      </c>
      <c r="E323" s="161">
        <v>175</v>
      </c>
      <c r="F323" s="162">
        <v>12</v>
      </c>
      <c r="G323" s="162">
        <v>0</v>
      </c>
      <c r="H323" s="162">
        <v>0</v>
      </c>
      <c r="I323" s="163">
        <v>0</v>
      </c>
      <c r="J323" s="162">
        <v>0</v>
      </c>
      <c r="K323" s="162">
        <v>0</v>
      </c>
      <c r="L323" s="163">
        <v>0</v>
      </c>
      <c r="M323" s="164">
        <v>0</v>
      </c>
      <c r="N323" s="162">
        <v>4</v>
      </c>
      <c r="O323" s="162">
        <v>0</v>
      </c>
      <c r="P323" s="162">
        <v>0</v>
      </c>
      <c r="Q323" s="163">
        <v>0</v>
      </c>
      <c r="R323" s="162">
        <v>0</v>
      </c>
      <c r="S323" s="162">
        <v>0</v>
      </c>
      <c r="T323" s="163">
        <v>0</v>
      </c>
      <c r="U323" s="164">
        <v>0</v>
      </c>
    </row>
    <row r="324" ht="13.65" customHeight="1">
      <c r="A324" s="166"/>
      <c r="B324" s="167"/>
      <c r="C324" s="167"/>
      <c r="D324" s="167"/>
      <c r="E324" s="168">
        <f>SUM(E8:E323)</f>
        <v>33594</v>
      </c>
      <c r="F324" s="168">
        <f>SUM(F8:F323)</f>
        <v>2639</v>
      </c>
      <c r="G324" s="168">
        <f>SUM(G8:G323)</f>
        <v>101</v>
      </c>
      <c r="H324" s="168">
        <f>SUM(H8:H323)</f>
        <v>30</v>
      </c>
      <c r="I324" s="168">
        <f>SUM(I8:I323)</f>
        <v>71</v>
      </c>
      <c r="J324" s="168">
        <f>SUM(J8:J323)</f>
        <v>372</v>
      </c>
      <c r="K324" s="168">
        <f>SUM(K8:K323)</f>
        <v>82</v>
      </c>
      <c r="L324" s="168">
        <f>SUM(L8:L323)</f>
        <v>290</v>
      </c>
      <c r="M324" s="169">
        <f>(L324/F324)</f>
        <v>0.10989010989011</v>
      </c>
      <c r="N324" s="168">
        <f>SUM(N8:N323)</f>
        <v>1084</v>
      </c>
      <c r="O324" s="168">
        <f>SUM(O8:O323)</f>
        <v>18</v>
      </c>
      <c r="P324" s="168">
        <f>SUM(P8:P323)</f>
        <v>27</v>
      </c>
      <c r="Q324" s="168">
        <f>SUM(Q8:Q323)</f>
        <v>-9</v>
      </c>
      <c r="R324" s="168">
        <f>SUM(R8:R323)</f>
        <v>112</v>
      </c>
      <c r="S324" s="168">
        <f>SUM(S8:S323)</f>
        <v>75</v>
      </c>
      <c r="T324" s="168">
        <f>SUM(T8:T323)</f>
        <v>37</v>
      </c>
      <c r="U324" s="169">
        <f>(T324/N324)</f>
        <v>0.0341328413284133</v>
      </c>
    </row>
    <row r="325" ht="13.65" customHeight="1">
      <c r="A325" s="166"/>
      <c r="B325" s="166"/>
      <c r="C325" s="166"/>
      <c r="D325" s="166"/>
      <c r="E325" s="166"/>
      <c r="F325" s="166"/>
      <c r="G325" s="166"/>
      <c r="H325" s="166"/>
      <c r="I325" s="166"/>
      <c r="J325" s="166"/>
      <c r="K325" s="166"/>
      <c r="L325" s="166"/>
      <c r="M325" s="166"/>
      <c r="N325" s="166"/>
      <c r="O325" s="166"/>
      <c r="P325" s="166"/>
      <c r="Q325" s="166"/>
      <c r="R325" s="166"/>
      <c r="S325" s="166"/>
      <c r="T325" s="166"/>
      <c r="U325" s="166"/>
    </row>
    <row r="326" ht="13.65" customHeight="1">
      <c r="A326" s="166"/>
      <c r="B326" s="166"/>
      <c r="C326" s="166"/>
      <c r="D326" s="166"/>
      <c r="E326" s="166"/>
      <c r="F326" s="166"/>
      <c r="G326" s="166"/>
      <c r="H326" s="166"/>
      <c r="I326" s="166"/>
      <c r="J326" s="166"/>
      <c r="K326" s="166"/>
      <c r="L326" s="166"/>
      <c r="M326" s="166"/>
      <c r="N326" s="166"/>
      <c r="O326" s="166"/>
      <c r="P326" s="166"/>
      <c r="Q326" s="166"/>
      <c r="R326" s="166"/>
      <c r="S326" s="166"/>
      <c r="T326" s="166"/>
      <c r="U326" s="166"/>
    </row>
    <row r="327" ht="13.65" customHeight="1">
      <c r="A327" s="166"/>
      <c r="B327" s="166"/>
      <c r="C327" s="166"/>
      <c r="D327" s="166"/>
      <c r="E327" s="166"/>
      <c r="F327" s="166"/>
      <c r="G327" s="166"/>
      <c r="H327" s="166"/>
      <c r="I327" s="166"/>
      <c r="J327" s="166"/>
      <c r="K327" s="166"/>
      <c r="L327" s="166"/>
      <c r="M327" s="166"/>
      <c r="N327" s="166"/>
      <c r="O327" s="166"/>
      <c r="P327" s="166"/>
      <c r="Q327" s="166"/>
      <c r="R327" s="166"/>
      <c r="S327" s="166"/>
      <c r="T327" s="166"/>
      <c r="U327" s="166"/>
    </row>
    <row r="328" ht="13.65" customHeight="1">
      <c r="A328" s="166"/>
      <c r="B328" s="166"/>
      <c r="C328" s="166"/>
      <c r="D328" s="166"/>
      <c r="E328" s="166"/>
      <c r="F328" s="166"/>
      <c r="G328" s="166"/>
      <c r="H328" s="166"/>
      <c r="I328" s="166"/>
      <c r="J328" s="166"/>
      <c r="K328" s="166"/>
      <c r="L328" s="166"/>
      <c r="M328" s="166"/>
      <c r="N328" s="166"/>
      <c r="O328" s="166"/>
      <c r="P328" s="166"/>
      <c r="Q328" s="166"/>
      <c r="R328" s="166"/>
      <c r="S328" s="166"/>
      <c r="T328" s="166"/>
      <c r="U328" s="166"/>
    </row>
    <row r="329" ht="13.65" customHeight="1">
      <c r="A329" s="166"/>
      <c r="B329" s="166"/>
      <c r="C329" s="166"/>
      <c r="D329" s="166"/>
      <c r="E329" s="166"/>
      <c r="F329" s="166"/>
      <c r="G329" s="166"/>
      <c r="H329" s="166"/>
      <c r="I329" s="166"/>
      <c r="J329" s="166"/>
      <c r="K329" s="166"/>
      <c r="L329" s="166"/>
      <c r="M329" s="166"/>
      <c r="N329" s="166"/>
      <c r="O329" s="166"/>
      <c r="P329" s="166"/>
      <c r="Q329" s="166"/>
      <c r="R329" s="166"/>
      <c r="S329" s="166"/>
      <c r="T329" s="166"/>
      <c r="U329" s="166"/>
    </row>
    <row r="330" ht="13.65" customHeight="1">
      <c r="A330" s="166"/>
      <c r="B330" s="166"/>
      <c r="C330" s="166"/>
      <c r="D330" s="166"/>
      <c r="E330" s="166"/>
      <c r="F330" s="166"/>
      <c r="G330" s="166"/>
      <c r="H330" s="166"/>
      <c r="I330" s="166"/>
      <c r="J330" s="166"/>
      <c r="K330" s="166"/>
      <c r="L330" s="166"/>
      <c r="M330" s="166"/>
      <c r="N330" s="166"/>
      <c r="O330" s="166"/>
      <c r="P330" s="166"/>
      <c r="Q330" s="166"/>
      <c r="R330" s="166"/>
      <c r="S330" s="166"/>
      <c r="T330" s="166"/>
      <c r="U330" s="166"/>
    </row>
    <row r="331" ht="13.65" customHeight="1">
      <c r="A331" s="166"/>
      <c r="B331" s="166"/>
      <c r="C331" s="166"/>
      <c r="D331" s="166"/>
      <c r="E331" s="166"/>
      <c r="F331" s="166"/>
      <c r="G331" s="166"/>
      <c r="H331" s="166"/>
      <c r="I331" s="166"/>
      <c r="J331" s="166"/>
      <c r="K331" s="166"/>
      <c r="L331" s="166"/>
      <c r="M331" s="166"/>
      <c r="N331" s="166"/>
      <c r="O331" s="166"/>
      <c r="P331" s="166"/>
      <c r="Q331" s="166"/>
      <c r="R331" s="166"/>
      <c r="S331" s="166"/>
      <c r="T331" s="166"/>
      <c r="U331" s="166"/>
    </row>
    <row r="332" ht="13.65" customHeight="1">
      <c r="A332" s="166"/>
      <c r="B332" s="166"/>
      <c r="C332" s="166"/>
      <c r="D332" s="166"/>
      <c r="E332" s="166"/>
      <c r="F332" s="166"/>
      <c r="G332" s="166"/>
      <c r="H332" s="166"/>
      <c r="I332" s="166"/>
      <c r="J332" s="166"/>
      <c r="K332" s="166"/>
      <c r="L332" s="166"/>
      <c r="M332" s="166"/>
      <c r="N332" s="166"/>
      <c r="O332" s="166"/>
      <c r="P332" s="166"/>
      <c r="Q332" s="166"/>
      <c r="R332" s="166"/>
      <c r="S332" s="166"/>
      <c r="T332" s="166"/>
      <c r="U332" s="166"/>
    </row>
    <row r="333" ht="13.65" customHeight="1">
      <c r="A333" s="166"/>
      <c r="B333" s="166"/>
      <c r="C333" s="166"/>
      <c r="D333" s="166"/>
      <c r="E333" s="166"/>
      <c r="F333" s="166"/>
      <c r="G333" s="166"/>
      <c r="H333" s="166"/>
      <c r="I333" s="166"/>
      <c r="J333" s="166"/>
      <c r="K333" s="166"/>
      <c r="L333" s="166"/>
      <c r="M333" s="166"/>
      <c r="N333" s="166"/>
      <c r="O333" s="166"/>
      <c r="P333" s="166"/>
      <c r="Q333" s="166"/>
      <c r="R333" s="166"/>
      <c r="S333" s="166"/>
      <c r="T333" s="166"/>
      <c r="U333" s="166"/>
    </row>
    <row r="334" ht="13.65" customHeight="1">
      <c r="A334" s="166"/>
      <c r="B334" s="166"/>
      <c r="C334" s="166"/>
      <c r="D334" s="166"/>
      <c r="E334" s="166"/>
      <c r="F334" s="166"/>
      <c r="G334" s="166"/>
      <c r="H334" s="166"/>
      <c r="I334" s="166"/>
      <c r="J334" s="166"/>
      <c r="K334" s="166"/>
      <c r="L334" s="166"/>
      <c r="M334" s="166"/>
      <c r="N334" s="166"/>
      <c r="O334" s="166"/>
      <c r="P334" s="166"/>
      <c r="Q334" s="166"/>
      <c r="R334" s="166"/>
      <c r="S334" s="166"/>
      <c r="T334" s="166"/>
      <c r="U334" s="166"/>
    </row>
    <row r="335" ht="13.65" customHeight="1">
      <c r="A335" s="166"/>
      <c r="B335" s="166"/>
      <c r="C335" s="166"/>
      <c r="D335" s="166"/>
      <c r="E335" s="166"/>
      <c r="F335" s="166"/>
      <c r="G335" s="166"/>
      <c r="H335" s="166"/>
      <c r="I335" s="166"/>
      <c r="J335" s="166"/>
      <c r="K335" s="166"/>
      <c r="L335" s="166"/>
      <c r="M335" s="166"/>
      <c r="N335" s="166"/>
      <c r="O335" s="166"/>
      <c r="P335" s="166"/>
      <c r="Q335" s="166"/>
      <c r="R335" s="166"/>
      <c r="S335" s="166"/>
      <c r="T335" s="166"/>
      <c r="U335" s="166"/>
    </row>
    <row r="336" ht="13.65" customHeight="1">
      <c r="A336" s="166"/>
      <c r="B336" s="166"/>
      <c r="C336" s="166"/>
      <c r="D336" s="166"/>
      <c r="E336" s="166"/>
      <c r="F336" s="166"/>
      <c r="G336" s="166"/>
      <c r="H336" s="166"/>
      <c r="I336" s="166"/>
      <c r="J336" s="166"/>
      <c r="K336" s="166"/>
      <c r="L336" s="166"/>
      <c r="M336" s="166"/>
      <c r="N336" s="166"/>
      <c r="O336" s="166"/>
      <c r="P336" s="166"/>
      <c r="Q336" s="166"/>
      <c r="R336" s="166"/>
      <c r="S336" s="166"/>
      <c r="T336" s="166"/>
      <c r="U336" s="166"/>
    </row>
    <row r="337" ht="13.65" customHeight="1">
      <c r="A337" s="166"/>
      <c r="B337" s="166"/>
      <c r="C337" s="166"/>
      <c r="D337" s="166"/>
      <c r="E337" s="166"/>
      <c r="F337" s="166"/>
      <c r="G337" s="166"/>
      <c r="H337" s="166"/>
      <c r="I337" s="166"/>
      <c r="J337" s="166"/>
      <c r="K337" s="166"/>
      <c r="L337" s="166"/>
      <c r="M337" s="166"/>
      <c r="N337" s="166"/>
      <c r="O337" s="166"/>
      <c r="P337" s="166"/>
      <c r="Q337" s="166"/>
      <c r="R337" s="166"/>
      <c r="S337" s="166"/>
      <c r="T337" s="166"/>
      <c r="U337" s="166"/>
    </row>
    <row r="338" ht="13.65" customHeight="1">
      <c r="A338" s="166"/>
      <c r="B338" s="166"/>
      <c r="C338" s="166"/>
      <c r="D338" s="166"/>
      <c r="E338" s="166"/>
      <c r="F338" s="166"/>
      <c r="G338" s="166"/>
      <c r="H338" s="166"/>
      <c r="I338" s="166"/>
      <c r="J338" s="166"/>
      <c r="K338" s="166"/>
      <c r="L338" s="166"/>
      <c r="M338" s="166"/>
      <c r="N338" s="166"/>
      <c r="O338" s="166"/>
      <c r="P338" s="166"/>
      <c r="Q338" s="166"/>
      <c r="R338" s="166"/>
      <c r="S338" s="166"/>
      <c r="T338" s="166"/>
      <c r="U338" s="166"/>
    </row>
    <row r="339" ht="13.65" customHeight="1">
      <c r="A339" s="166"/>
      <c r="B339" s="166"/>
      <c r="C339" s="166"/>
      <c r="D339" s="166"/>
      <c r="E339" s="166"/>
      <c r="F339" s="166"/>
      <c r="G339" s="166"/>
      <c r="H339" s="166"/>
      <c r="I339" s="166"/>
      <c r="J339" s="166"/>
      <c r="K339" s="166"/>
      <c r="L339" s="166"/>
      <c r="M339" s="166"/>
      <c r="N339" s="166"/>
      <c r="O339" s="166"/>
      <c r="P339" s="166"/>
      <c r="Q339" s="166"/>
      <c r="R339" s="166"/>
      <c r="S339" s="166"/>
      <c r="T339" s="166"/>
      <c r="U339" s="166"/>
    </row>
    <row r="340" ht="13.65" customHeight="1">
      <c r="A340" s="166"/>
      <c r="B340" s="166"/>
      <c r="C340" s="166"/>
      <c r="D340" s="166"/>
      <c r="E340" s="166"/>
      <c r="F340" s="166"/>
      <c r="G340" s="166"/>
      <c r="H340" s="166"/>
      <c r="I340" s="166"/>
      <c r="J340" s="166"/>
      <c r="K340" s="166"/>
      <c r="L340" s="166"/>
      <c r="M340" s="166"/>
      <c r="N340" s="166"/>
      <c r="O340" s="166"/>
      <c r="P340" s="166"/>
      <c r="Q340" s="166"/>
      <c r="R340" s="166"/>
      <c r="S340" s="166"/>
      <c r="T340" s="166"/>
      <c r="U340" s="166"/>
    </row>
    <row r="341" ht="13.65" customHeight="1">
      <c r="A341" s="166"/>
      <c r="B341" s="166"/>
      <c r="C341" s="166"/>
      <c r="D341" s="166"/>
      <c r="E341" s="166"/>
      <c r="F341" s="166"/>
      <c r="G341" s="166"/>
      <c r="H341" s="166"/>
      <c r="I341" s="166"/>
      <c r="J341" s="166"/>
      <c r="K341" s="166"/>
      <c r="L341" s="166"/>
      <c r="M341" s="166"/>
      <c r="N341" s="166"/>
      <c r="O341" s="166"/>
      <c r="P341" s="166"/>
      <c r="Q341" s="166"/>
      <c r="R341" s="166"/>
      <c r="S341" s="166"/>
      <c r="T341" s="166"/>
      <c r="U341" s="166"/>
    </row>
    <row r="342" ht="13.65" customHeight="1">
      <c r="A342" s="166"/>
      <c r="B342" s="166"/>
      <c r="C342" s="166"/>
      <c r="D342" s="166"/>
      <c r="E342" s="166"/>
      <c r="F342" s="166"/>
      <c r="G342" s="166"/>
      <c r="H342" s="166"/>
      <c r="I342" s="166"/>
      <c r="J342" s="166"/>
      <c r="K342" s="166"/>
      <c r="L342" s="166"/>
      <c r="M342" s="166"/>
      <c r="N342" s="166"/>
      <c r="O342" s="166"/>
      <c r="P342" s="166"/>
      <c r="Q342" s="166"/>
      <c r="R342" s="166"/>
      <c r="S342" s="166"/>
      <c r="T342" s="166"/>
      <c r="U342" s="166"/>
    </row>
    <row r="343" ht="13.65" customHeight="1">
      <c r="A343" s="166"/>
      <c r="B343" s="166"/>
      <c r="C343" s="166"/>
      <c r="D343" s="166"/>
      <c r="E343" s="166"/>
      <c r="F343" s="166"/>
      <c r="G343" s="166"/>
      <c r="H343" s="166"/>
      <c r="I343" s="166"/>
      <c r="J343" s="166"/>
      <c r="K343" s="166"/>
      <c r="L343" s="166"/>
      <c r="M343" s="166"/>
      <c r="N343" s="166"/>
      <c r="O343" s="166"/>
      <c r="P343" s="166"/>
      <c r="Q343" s="166"/>
      <c r="R343" s="166"/>
      <c r="S343" s="166"/>
      <c r="T343" s="166"/>
      <c r="U343" s="166"/>
    </row>
    <row r="344" ht="13.65" customHeight="1">
      <c r="A344" s="166"/>
      <c r="B344" s="166"/>
      <c r="C344" s="166"/>
      <c r="D344" s="166"/>
      <c r="E344" s="166"/>
      <c r="F344" s="166"/>
      <c r="G344" s="166"/>
      <c r="H344" s="166"/>
      <c r="I344" s="166"/>
      <c r="J344" s="166"/>
      <c r="K344" s="166"/>
      <c r="L344" s="166"/>
      <c r="M344" s="166"/>
      <c r="N344" s="166"/>
      <c r="O344" s="166"/>
      <c r="P344" s="166"/>
      <c r="Q344" s="166"/>
      <c r="R344" s="166"/>
      <c r="S344" s="166"/>
      <c r="T344" s="166"/>
      <c r="U344" s="166"/>
    </row>
    <row r="345" ht="13.65" customHeight="1">
      <c r="A345" s="166"/>
      <c r="B345" s="166"/>
      <c r="C345" s="166"/>
      <c r="D345" s="166"/>
      <c r="E345" s="166"/>
      <c r="F345" s="166"/>
      <c r="G345" s="166"/>
      <c r="H345" s="166"/>
      <c r="I345" s="166"/>
      <c r="J345" s="166"/>
      <c r="K345" s="166"/>
      <c r="L345" s="166"/>
      <c r="M345" s="166"/>
      <c r="N345" s="166"/>
      <c r="O345" s="166"/>
      <c r="P345" s="166"/>
      <c r="Q345" s="166"/>
      <c r="R345" s="166"/>
      <c r="S345" s="166"/>
      <c r="T345" s="166"/>
      <c r="U345" s="166"/>
    </row>
    <row r="346" ht="13.65" customHeight="1">
      <c r="A346" s="166"/>
      <c r="B346" s="166"/>
      <c r="C346" s="166"/>
      <c r="D346" s="166"/>
      <c r="E346" s="166"/>
      <c r="F346" s="166"/>
      <c r="G346" s="166"/>
      <c r="H346" s="166"/>
      <c r="I346" s="166"/>
      <c r="J346" s="166"/>
      <c r="K346" s="166"/>
      <c r="L346" s="166"/>
      <c r="M346" s="166"/>
      <c r="N346" s="166"/>
      <c r="O346" s="166"/>
      <c r="P346" s="166"/>
      <c r="Q346" s="166"/>
      <c r="R346" s="166"/>
      <c r="S346" s="166"/>
      <c r="T346" s="166"/>
      <c r="U346" s="166"/>
    </row>
    <row r="347" ht="13.65" customHeight="1">
      <c r="A347" s="166"/>
      <c r="B347" s="166"/>
      <c r="C347" s="166"/>
      <c r="D347" s="166"/>
      <c r="E347" s="166"/>
      <c r="F347" s="166"/>
      <c r="G347" s="166"/>
      <c r="H347" s="166"/>
      <c r="I347" s="166"/>
      <c r="J347" s="166"/>
      <c r="K347" s="166"/>
      <c r="L347" s="166"/>
      <c r="M347" s="166"/>
      <c r="N347" s="166"/>
      <c r="O347" s="166"/>
      <c r="P347" s="166"/>
      <c r="Q347" s="166"/>
      <c r="R347" s="166"/>
      <c r="S347" s="166"/>
      <c r="T347" s="166"/>
      <c r="U347" s="166"/>
    </row>
    <row r="348" ht="13.65" customHeight="1">
      <c r="A348" s="166"/>
      <c r="B348" s="166"/>
      <c r="C348" s="166"/>
      <c r="D348" s="166"/>
      <c r="E348" s="166"/>
      <c r="F348" s="166"/>
      <c r="G348" s="166"/>
      <c r="H348" s="166"/>
      <c r="I348" s="166"/>
      <c r="J348" s="166"/>
      <c r="K348" s="166"/>
      <c r="L348" s="166"/>
      <c r="M348" s="166"/>
      <c r="N348" s="166"/>
      <c r="O348" s="166"/>
      <c r="P348" s="166"/>
      <c r="Q348" s="166"/>
      <c r="R348" s="166"/>
      <c r="S348" s="166"/>
      <c r="T348" s="166"/>
      <c r="U348" s="166"/>
    </row>
    <row r="349" ht="13.65" customHeight="1">
      <c r="A349" s="166"/>
      <c r="B349" s="166"/>
      <c r="C349" s="166"/>
      <c r="D349" s="166"/>
      <c r="E349" s="166"/>
      <c r="F349" s="166"/>
      <c r="G349" s="166"/>
      <c r="H349" s="166"/>
      <c r="I349" s="166"/>
      <c r="J349" s="166"/>
      <c r="K349" s="166"/>
      <c r="L349" s="166"/>
      <c r="M349" s="166"/>
      <c r="N349" s="166"/>
      <c r="O349" s="166"/>
      <c r="P349" s="166"/>
      <c r="Q349" s="166"/>
      <c r="R349" s="166"/>
      <c r="S349" s="166"/>
      <c r="T349" s="166"/>
      <c r="U349" s="166"/>
    </row>
    <row r="350" ht="13.65" customHeight="1">
      <c r="A350" s="166"/>
      <c r="B350" s="166"/>
      <c r="C350" s="166"/>
      <c r="D350" s="166"/>
      <c r="E350" s="166"/>
      <c r="F350" s="166"/>
      <c r="G350" s="166"/>
      <c r="H350" s="166"/>
      <c r="I350" s="166"/>
      <c r="J350" s="166"/>
      <c r="K350" s="166"/>
      <c r="L350" s="166"/>
      <c r="M350" s="166"/>
      <c r="N350" s="166"/>
      <c r="O350" s="166"/>
      <c r="P350" s="166"/>
      <c r="Q350" s="166"/>
      <c r="R350" s="166"/>
      <c r="S350" s="166"/>
      <c r="T350" s="166"/>
      <c r="U350" s="166"/>
    </row>
    <row r="351" ht="13.65" customHeight="1">
      <c r="A351" s="166"/>
      <c r="B351" s="166"/>
      <c r="C351" s="166"/>
      <c r="D351" s="166"/>
      <c r="E351" s="166"/>
      <c r="F351" s="166"/>
      <c r="G351" s="166"/>
      <c r="H351" s="166"/>
      <c r="I351" s="166"/>
      <c r="J351" s="166"/>
      <c r="K351" s="166"/>
      <c r="L351" s="166"/>
      <c r="M351" s="166"/>
      <c r="N351" s="166"/>
      <c r="O351" s="166"/>
      <c r="P351" s="166"/>
      <c r="Q351" s="166"/>
      <c r="R351" s="166"/>
      <c r="S351" s="166"/>
      <c r="T351" s="166"/>
      <c r="U351" s="166"/>
    </row>
    <row r="352" ht="13.65" customHeight="1">
      <c r="A352" s="166"/>
      <c r="B352" s="166"/>
      <c r="C352" s="166"/>
      <c r="D352" s="166"/>
      <c r="E352" s="166"/>
      <c r="F352" s="166"/>
      <c r="G352" s="166"/>
      <c r="H352" s="166"/>
      <c r="I352" s="166"/>
      <c r="J352" s="166"/>
      <c r="K352" s="166"/>
      <c r="L352" s="166"/>
      <c r="M352" s="166"/>
      <c r="N352" s="166"/>
      <c r="O352" s="166"/>
      <c r="P352" s="166"/>
      <c r="Q352" s="166"/>
      <c r="R352" s="166"/>
      <c r="S352" s="166"/>
      <c r="T352" s="166"/>
      <c r="U352" s="166"/>
    </row>
    <row r="353" ht="13.65" customHeight="1">
      <c r="A353" s="166"/>
      <c r="B353" s="166"/>
      <c r="C353" s="166"/>
      <c r="D353" s="166"/>
      <c r="E353" s="166"/>
      <c r="F353" s="166"/>
      <c r="G353" s="166"/>
      <c r="H353" s="166"/>
      <c r="I353" s="166"/>
      <c r="J353" s="166"/>
      <c r="K353" s="166"/>
      <c r="L353" s="166"/>
      <c r="M353" s="166"/>
      <c r="N353" s="166"/>
      <c r="O353" s="166"/>
      <c r="P353" s="166"/>
      <c r="Q353" s="166"/>
      <c r="R353" s="166"/>
      <c r="S353" s="166"/>
      <c r="T353" s="166"/>
      <c r="U353" s="166"/>
    </row>
    <row r="354" ht="13.65" customHeight="1">
      <c r="A354" s="166"/>
      <c r="B354" s="166"/>
      <c r="C354" s="166"/>
      <c r="D354" s="166"/>
      <c r="E354" s="166"/>
      <c r="F354" s="166"/>
      <c r="G354" s="166"/>
      <c r="H354" s="166"/>
      <c r="I354" s="166"/>
      <c r="J354" s="166"/>
      <c r="K354" s="166"/>
      <c r="L354" s="166"/>
      <c r="M354" s="166"/>
      <c r="N354" s="166"/>
      <c r="O354" s="166"/>
      <c r="P354" s="166"/>
      <c r="Q354" s="166"/>
      <c r="R354" s="166"/>
      <c r="S354" s="166"/>
      <c r="T354" s="166"/>
      <c r="U354" s="166"/>
    </row>
    <row r="355" ht="13.65" customHeight="1">
      <c r="A355" s="166"/>
      <c r="B355" s="166"/>
      <c r="C355" s="166"/>
      <c r="D355" s="166"/>
      <c r="E355" s="166"/>
      <c r="F355" s="166"/>
      <c r="G355" s="166"/>
      <c r="H355" s="166"/>
      <c r="I355" s="166"/>
      <c r="J355" s="166"/>
      <c r="K355" s="166"/>
      <c r="L355" s="166"/>
      <c r="M355" s="166"/>
      <c r="N355" s="166"/>
      <c r="O355" s="166"/>
      <c r="P355" s="166"/>
      <c r="Q355" s="166"/>
      <c r="R355" s="166"/>
      <c r="S355" s="166"/>
      <c r="T355" s="166"/>
      <c r="U355" s="166"/>
    </row>
    <row r="356" ht="13.65" customHeight="1">
      <c r="A356" s="166"/>
      <c r="B356" s="166"/>
      <c r="C356" s="166"/>
      <c r="D356" s="166"/>
      <c r="E356" s="166"/>
      <c r="F356" s="166"/>
      <c r="G356" s="166"/>
      <c r="H356" s="166"/>
      <c r="I356" s="166"/>
      <c r="J356" s="166"/>
      <c r="K356" s="166"/>
      <c r="L356" s="166"/>
      <c r="M356" s="166"/>
      <c r="N356" s="166"/>
      <c r="O356" s="166"/>
      <c r="P356" s="166"/>
      <c r="Q356" s="166"/>
      <c r="R356" s="166"/>
      <c r="S356" s="166"/>
      <c r="T356" s="166"/>
      <c r="U356" s="166"/>
    </row>
    <row r="357" ht="13.65" customHeight="1">
      <c r="A357" s="166"/>
      <c r="B357" s="166"/>
      <c r="C357" s="166"/>
      <c r="D357" s="166"/>
      <c r="E357" s="166"/>
      <c r="F357" s="166"/>
      <c r="G357" s="166"/>
      <c r="H357" s="166"/>
      <c r="I357" s="166"/>
      <c r="J357" s="166"/>
      <c r="K357" s="166"/>
      <c r="L357" s="166"/>
      <c r="M357" s="166"/>
      <c r="N357" s="166"/>
      <c r="O357" s="166"/>
      <c r="P357" s="166"/>
      <c r="Q357" s="166"/>
      <c r="R357" s="166"/>
      <c r="S357" s="166"/>
      <c r="T357" s="166"/>
      <c r="U357" s="166"/>
    </row>
    <row r="358" ht="13.65" customHeight="1">
      <c r="A358" s="166"/>
      <c r="B358" s="166"/>
      <c r="C358" s="166"/>
      <c r="D358" s="166"/>
      <c r="E358" s="166"/>
      <c r="F358" s="166"/>
      <c r="G358" s="166"/>
      <c r="H358" s="166"/>
      <c r="I358" s="166"/>
      <c r="J358" s="166"/>
      <c r="K358" s="166"/>
      <c r="L358" s="166"/>
      <c r="M358" s="166"/>
      <c r="N358" s="166"/>
      <c r="O358" s="166"/>
      <c r="P358" s="166"/>
      <c r="Q358" s="166"/>
      <c r="R358" s="166"/>
      <c r="S358" s="166"/>
      <c r="T358" s="166"/>
      <c r="U358" s="166"/>
    </row>
    <row r="359" ht="13.65" customHeight="1">
      <c r="A359" s="166"/>
      <c r="B359" s="166"/>
      <c r="C359" s="166"/>
      <c r="D359" s="166"/>
      <c r="E359" s="166"/>
      <c r="F359" s="166"/>
      <c r="G359" s="166"/>
      <c r="H359" s="166"/>
      <c r="I359" s="166"/>
      <c r="J359" s="166"/>
      <c r="K359" s="166"/>
      <c r="L359" s="166"/>
      <c r="M359" s="166"/>
      <c r="N359" s="166"/>
      <c r="O359" s="166"/>
      <c r="P359" s="166"/>
      <c r="Q359" s="166"/>
      <c r="R359" s="166"/>
      <c r="S359" s="166"/>
      <c r="T359" s="166"/>
      <c r="U359" s="166"/>
    </row>
    <row r="360" ht="13.65" customHeight="1">
      <c r="A360" s="166"/>
      <c r="B360" s="166"/>
      <c r="C360" s="166"/>
      <c r="D360" s="166"/>
      <c r="E360" s="166"/>
      <c r="F360" s="166"/>
      <c r="G360" s="166"/>
      <c r="H360" s="166"/>
      <c r="I360" s="166"/>
      <c r="J360" s="166"/>
      <c r="K360" s="166"/>
      <c r="L360" s="166"/>
      <c r="M360" s="166"/>
      <c r="N360" s="166"/>
      <c r="O360" s="166"/>
      <c r="P360" s="166"/>
      <c r="Q360" s="166"/>
      <c r="R360" s="166"/>
      <c r="S360" s="166"/>
      <c r="T360" s="166"/>
      <c r="U360" s="166"/>
    </row>
    <row r="361" ht="13.65" customHeight="1">
      <c r="A361" s="166"/>
      <c r="B361" s="166"/>
      <c r="C361" s="166"/>
      <c r="D361" s="166"/>
      <c r="E361" s="166"/>
      <c r="F361" s="166"/>
      <c r="G361" s="166"/>
      <c r="H361" s="166"/>
      <c r="I361" s="166"/>
      <c r="J361" s="166"/>
      <c r="K361" s="166"/>
      <c r="L361" s="166"/>
      <c r="M361" s="166"/>
      <c r="N361" s="166"/>
      <c r="O361" s="166"/>
      <c r="P361" s="166"/>
      <c r="Q361" s="166"/>
      <c r="R361" s="166"/>
      <c r="S361" s="166"/>
      <c r="T361" s="166"/>
      <c r="U361" s="166"/>
    </row>
    <row r="362" ht="13.65" customHeight="1">
      <c r="A362" s="166"/>
      <c r="B362" s="166"/>
      <c r="C362" s="166"/>
      <c r="D362" s="166"/>
      <c r="E362" s="166"/>
      <c r="F362" s="166"/>
      <c r="G362" s="166"/>
      <c r="H362" s="166"/>
      <c r="I362" s="166"/>
      <c r="J362" s="166"/>
      <c r="K362" s="166"/>
      <c r="L362" s="166"/>
      <c r="M362" s="166"/>
      <c r="N362" s="166"/>
      <c r="O362" s="166"/>
      <c r="P362" s="166"/>
      <c r="Q362" s="166"/>
      <c r="R362" s="166"/>
      <c r="S362" s="166"/>
      <c r="T362" s="166"/>
      <c r="U362" s="166"/>
    </row>
    <row r="363" ht="13.65" customHeight="1">
      <c r="A363" s="166"/>
      <c r="B363" s="166"/>
      <c r="C363" s="166"/>
      <c r="D363" s="166"/>
      <c r="E363" s="166"/>
      <c r="F363" s="166"/>
      <c r="G363" s="166"/>
      <c r="H363" s="166"/>
      <c r="I363" s="166"/>
      <c r="J363" s="166"/>
      <c r="K363" s="166"/>
      <c r="L363" s="166"/>
      <c r="M363" s="166"/>
      <c r="N363" s="166"/>
      <c r="O363" s="166"/>
      <c r="P363" s="166"/>
      <c r="Q363" s="166"/>
      <c r="R363" s="166"/>
      <c r="S363" s="166"/>
      <c r="T363" s="166"/>
      <c r="U363" s="166"/>
    </row>
    <row r="364" ht="13.65" customHeight="1">
      <c r="A364" s="166"/>
      <c r="B364" s="166"/>
      <c r="C364" s="166"/>
      <c r="D364" s="166"/>
      <c r="E364" s="166"/>
      <c r="F364" s="166"/>
      <c r="G364" s="166"/>
      <c r="H364" s="166"/>
      <c r="I364" s="166"/>
      <c r="J364" s="166"/>
      <c r="K364" s="166"/>
      <c r="L364" s="166"/>
      <c r="M364" s="166"/>
      <c r="N364" s="166"/>
      <c r="O364" s="166"/>
      <c r="P364" s="166"/>
      <c r="Q364" s="166"/>
      <c r="R364" s="166"/>
      <c r="S364" s="166"/>
      <c r="T364" s="166"/>
      <c r="U364" s="166"/>
    </row>
    <row r="365" ht="13.65" customHeight="1">
      <c r="A365" s="166"/>
      <c r="B365" s="166"/>
      <c r="C365" s="166"/>
      <c r="D365" s="166"/>
      <c r="E365" s="166"/>
      <c r="F365" s="166"/>
      <c r="G365" s="166"/>
      <c r="H365" s="166"/>
      <c r="I365" s="166"/>
      <c r="J365" s="166"/>
      <c r="K365" s="166"/>
      <c r="L365" s="166"/>
      <c r="M365" s="166"/>
      <c r="N365" s="166"/>
      <c r="O365" s="166"/>
      <c r="P365" s="166"/>
      <c r="Q365" s="166"/>
      <c r="R365" s="166"/>
      <c r="S365" s="166"/>
      <c r="T365" s="166"/>
      <c r="U365" s="166"/>
    </row>
    <row r="366" ht="13.65" customHeight="1">
      <c r="A366" s="166"/>
      <c r="B366" s="166"/>
      <c r="C366" s="166"/>
      <c r="D366" s="166"/>
      <c r="E366" s="166"/>
      <c r="F366" s="166"/>
      <c r="G366" s="166"/>
      <c r="H366" s="166"/>
      <c r="I366" s="166"/>
      <c r="J366" s="166"/>
      <c r="K366" s="166"/>
      <c r="L366" s="166"/>
      <c r="M366" s="166"/>
      <c r="N366" s="166"/>
      <c r="O366" s="166"/>
      <c r="P366" s="166"/>
      <c r="Q366" s="166"/>
      <c r="R366" s="166"/>
      <c r="S366" s="166"/>
      <c r="T366" s="166"/>
      <c r="U366" s="166"/>
    </row>
    <row r="367" ht="13.65" customHeight="1">
      <c r="A367" s="166"/>
      <c r="B367" s="166"/>
      <c r="C367" s="166"/>
      <c r="D367" s="166"/>
      <c r="E367" s="166"/>
      <c r="F367" s="166"/>
      <c r="G367" s="166"/>
      <c r="H367" s="166"/>
      <c r="I367" s="166"/>
      <c r="J367" s="166"/>
      <c r="K367" s="166"/>
      <c r="L367" s="166"/>
      <c r="M367" s="166"/>
      <c r="N367" s="166"/>
      <c r="O367" s="166"/>
      <c r="P367" s="166"/>
      <c r="Q367" s="166"/>
      <c r="R367" s="166"/>
      <c r="S367" s="166"/>
      <c r="T367" s="166"/>
      <c r="U367" s="166"/>
    </row>
    <row r="368" ht="13.65" customHeight="1">
      <c r="A368" s="166"/>
      <c r="B368" s="166"/>
      <c r="C368" s="166"/>
      <c r="D368" s="166"/>
      <c r="E368" s="166"/>
      <c r="F368" s="166"/>
      <c r="G368" s="166"/>
      <c r="H368" s="166"/>
      <c r="I368" s="166"/>
      <c r="J368" s="166"/>
      <c r="K368" s="166"/>
      <c r="L368" s="166"/>
      <c r="M368" s="166"/>
      <c r="N368" s="166"/>
      <c r="O368" s="166"/>
      <c r="P368" s="166"/>
      <c r="Q368" s="166"/>
      <c r="R368" s="166"/>
      <c r="S368" s="166"/>
      <c r="T368" s="166"/>
      <c r="U368" s="166"/>
    </row>
    <row r="369" ht="13.65" customHeight="1">
      <c r="A369" s="166"/>
      <c r="B369" s="166"/>
      <c r="C369" s="166"/>
      <c r="D369" s="166"/>
      <c r="E369" s="166"/>
      <c r="F369" s="166"/>
      <c r="G369" s="166"/>
      <c r="H369" s="166"/>
      <c r="I369" s="166"/>
      <c r="J369" s="166"/>
      <c r="K369" s="166"/>
      <c r="L369" s="166"/>
      <c r="M369" s="166"/>
      <c r="N369" s="166"/>
      <c r="O369" s="166"/>
      <c r="P369" s="166"/>
      <c r="Q369" s="166"/>
      <c r="R369" s="166"/>
      <c r="S369" s="166"/>
      <c r="T369" s="166"/>
      <c r="U369" s="166"/>
    </row>
    <row r="370" ht="13.65" customHeight="1">
      <c r="A370" s="166"/>
      <c r="B370" s="166"/>
      <c r="C370" s="166"/>
      <c r="D370" s="166"/>
      <c r="E370" s="166"/>
      <c r="F370" s="166"/>
      <c r="G370" s="166"/>
      <c r="H370" s="166"/>
      <c r="I370" s="166"/>
      <c r="J370" s="166"/>
      <c r="K370" s="166"/>
      <c r="L370" s="166"/>
      <c r="M370" s="166"/>
      <c r="N370" s="166"/>
      <c r="O370" s="166"/>
      <c r="P370" s="166"/>
      <c r="Q370" s="166"/>
      <c r="R370" s="166"/>
      <c r="S370" s="166"/>
      <c r="T370" s="166"/>
      <c r="U370" s="166"/>
    </row>
    <row r="371" ht="13.65" customHeight="1">
      <c r="A371" s="166"/>
      <c r="B371" s="166"/>
      <c r="C371" s="166"/>
      <c r="D371" s="166"/>
      <c r="E371" s="166"/>
      <c r="F371" s="166"/>
      <c r="G371" s="166"/>
      <c r="H371" s="166"/>
      <c r="I371" s="166"/>
      <c r="J371" s="166"/>
      <c r="K371" s="166"/>
      <c r="L371" s="166"/>
      <c r="M371" s="166"/>
      <c r="N371" s="166"/>
      <c r="O371" s="166"/>
      <c r="P371" s="166"/>
      <c r="Q371" s="166"/>
      <c r="R371" s="166"/>
      <c r="S371" s="166"/>
      <c r="T371" s="166"/>
      <c r="U371" s="166"/>
    </row>
    <row r="372" ht="13.65" customHeight="1">
      <c r="A372" s="166"/>
      <c r="B372" s="166"/>
      <c r="C372" s="166"/>
      <c r="D372" s="166"/>
      <c r="E372" s="166"/>
      <c r="F372" s="166"/>
      <c r="G372" s="166"/>
      <c r="H372" s="166"/>
      <c r="I372" s="166"/>
      <c r="J372" s="166"/>
      <c r="K372" s="166"/>
      <c r="L372" s="166"/>
      <c r="M372" s="166"/>
      <c r="N372" s="166"/>
      <c r="O372" s="166"/>
      <c r="P372" s="166"/>
      <c r="Q372" s="166"/>
      <c r="R372" s="166"/>
      <c r="S372" s="166"/>
      <c r="T372" s="166"/>
      <c r="U372" s="166"/>
    </row>
    <row r="373" ht="13.65" customHeight="1">
      <c r="A373" s="166"/>
      <c r="B373" s="166"/>
      <c r="C373" s="166"/>
      <c r="D373" s="166"/>
      <c r="E373" s="166"/>
      <c r="F373" s="166"/>
      <c r="G373" s="166"/>
      <c r="H373" s="166"/>
      <c r="I373" s="166"/>
      <c r="J373" s="166"/>
      <c r="K373" s="166"/>
      <c r="L373" s="166"/>
      <c r="M373" s="166"/>
      <c r="N373" s="166"/>
      <c r="O373" s="166"/>
      <c r="P373" s="166"/>
      <c r="Q373" s="166"/>
      <c r="R373" s="166"/>
      <c r="S373" s="166"/>
      <c r="T373" s="166"/>
      <c r="U373" s="166"/>
    </row>
    <row r="374" ht="13.65" customHeight="1">
      <c r="A374" s="166"/>
      <c r="B374" s="166"/>
      <c r="C374" s="166"/>
      <c r="D374" s="166"/>
      <c r="E374" s="166"/>
      <c r="F374" s="166"/>
      <c r="G374" s="166"/>
      <c r="H374" s="166"/>
      <c r="I374" s="166"/>
      <c r="J374" s="166"/>
      <c r="K374" s="166"/>
      <c r="L374" s="166"/>
      <c r="M374" s="166"/>
      <c r="N374" s="166"/>
      <c r="O374" s="166"/>
      <c r="P374" s="166"/>
      <c r="Q374" s="166"/>
      <c r="R374" s="166"/>
      <c r="S374" s="166"/>
      <c r="T374" s="166"/>
      <c r="U374" s="166"/>
    </row>
    <row r="375" ht="13.65" customHeight="1">
      <c r="A375" s="166"/>
      <c r="B375" s="166"/>
      <c r="C375" s="166"/>
      <c r="D375" s="166"/>
      <c r="E375" s="166"/>
      <c r="F375" s="166"/>
      <c r="G375" s="166"/>
      <c r="H375" s="166"/>
      <c r="I375" s="166"/>
      <c r="J375" s="166"/>
      <c r="K375" s="166"/>
      <c r="L375" s="166"/>
      <c r="M375" s="166"/>
      <c r="N375" s="166"/>
      <c r="O375" s="166"/>
      <c r="P375" s="166"/>
      <c r="Q375" s="166"/>
      <c r="R375" s="166"/>
      <c r="S375" s="166"/>
      <c r="T375" s="166"/>
      <c r="U375" s="166"/>
    </row>
    <row r="376" ht="13.65" customHeight="1">
      <c r="A376" s="166"/>
      <c r="B376" s="166"/>
      <c r="C376" s="166"/>
      <c r="D376" s="166"/>
      <c r="E376" s="166"/>
      <c r="F376" s="166"/>
      <c r="G376" s="166"/>
      <c r="H376" s="166"/>
      <c r="I376" s="166"/>
      <c r="J376" s="166"/>
      <c r="K376" s="166"/>
      <c r="L376" s="166"/>
      <c r="M376" s="166"/>
      <c r="N376" s="166"/>
      <c r="O376" s="166"/>
      <c r="P376" s="166"/>
      <c r="Q376" s="166"/>
      <c r="R376" s="166"/>
      <c r="S376" s="166"/>
      <c r="T376" s="166"/>
      <c r="U376" s="166"/>
    </row>
    <row r="377" ht="13.65" customHeight="1">
      <c r="A377" s="166"/>
      <c r="B377" s="166"/>
      <c r="C377" s="166"/>
      <c r="D377" s="166"/>
      <c r="E377" s="166"/>
      <c r="F377" s="166"/>
      <c r="G377" s="166"/>
      <c r="H377" s="166"/>
      <c r="I377" s="166"/>
      <c r="J377" s="166"/>
      <c r="K377" s="166"/>
      <c r="L377" s="166"/>
      <c r="M377" s="166"/>
      <c r="N377" s="166"/>
      <c r="O377" s="166"/>
      <c r="P377" s="166"/>
      <c r="Q377" s="166"/>
      <c r="R377" s="166"/>
      <c r="S377" s="166"/>
      <c r="T377" s="166"/>
      <c r="U377" s="166"/>
    </row>
    <row r="378" ht="13.65" customHeight="1">
      <c r="A378" s="166"/>
      <c r="B378" s="166"/>
      <c r="C378" s="166"/>
      <c r="D378" s="166"/>
      <c r="E378" s="166"/>
      <c r="F378" s="166"/>
      <c r="G378" s="166"/>
      <c r="H378" s="166"/>
      <c r="I378" s="166"/>
      <c r="J378" s="166"/>
      <c r="K378" s="166"/>
      <c r="L378" s="166"/>
      <c r="M378" s="166"/>
      <c r="N378" s="166"/>
      <c r="O378" s="166"/>
      <c r="P378" s="166"/>
      <c r="Q378" s="166"/>
      <c r="R378" s="166"/>
      <c r="S378" s="166"/>
      <c r="T378" s="166"/>
      <c r="U378" s="166"/>
    </row>
    <row r="379" ht="13.65" customHeight="1">
      <c r="A379" s="166"/>
      <c r="B379" s="166"/>
      <c r="C379" s="166"/>
      <c r="D379" s="166"/>
      <c r="E379" s="166"/>
      <c r="F379" s="166"/>
      <c r="G379" s="166"/>
      <c r="H379" s="166"/>
      <c r="I379" s="166"/>
      <c r="J379" s="166"/>
      <c r="K379" s="166"/>
      <c r="L379" s="166"/>
      <c r="M379" s="166"/>
      <c r="N379" s="166"/>
      <c r="O379" s="166"/>
      <c r="P379" s="166"/>
      <c r="Q379" s="166"/>
      <c r="R379" s="166"/>
      <c r="S379" s="166"/>
      <c r="T379" s="166"/>
      <c r="U379" s="166"/>
    </row>
    <row r="380" ht="13.65" customHeight="1">
      <c r="A380" s="166"/>
      <c r="B380" s="166"/>
      <c r="C380" s="166"/>
      <c r="D380" s="166"/>
      <c r="E380" s="166"/>
      <c r="F380" s="166"/>
      <c r="G380" s="166"/>
      <c r="H380" s="166"/>
      <c r="I380" s="166"/>
      <c r="J380" s="166"/>
      <c r="K380" s="166"/>
      <c r="L380" s="166"/>
      <c r="M380" s="166"/>
      <c r="N380" s="166"/>
      <c r="O380" s="166"/>
      <c r="P380" s="166"/>
      <c r="Q380" s="166"/>
      <c r="R380" s="166"/>
      <c r="S380" s="166"/>
      <c r="T380" s="166"/>
      <c r="U380" s="166"/>
    </row>
    <row r="381" ht="13.65" customHeight="1">
      <c r="A381" s="166"/>
      <c r="B381" s="166"/>
      <c r="C381" s="166"/>
      <c r="D381" s="166"/>
      <c r="E381" s="166"/>
      <c r="F381" s="166"/>
      <c r="G381" s="166"/>
      <c r="H381" s="166"/>
      <c r="I381" s="166"/>
      <c r="J381" s="166"/>
      <c r="K381" s="166"/>
      <c r="L381" s="166"/>
      <c r="M381" s="166"/>
      <c r="N381" s="166"/>
      <c r="O381" s="166"/>
      <c r="P381" s="166"/>
      <c r="Q381" s="166"/>
      <c r="R381" s="166"/>
      <c r="S381" s="166"/>
      <c r="T381" s="166"/>
      <c r="U381" s="166"/>
    </row>
    <row r="382" ht="13.65" customHeight="1">
      <c r="A382" s="166"/>
      <c r="B382" s="166"/>
      <c r="C382" s="166"/>
      <c r="D382" s="166"/>
      <c r="E382" s="166"/>
      <c r="F382" s="166"/>
      <c r="G382" s="166"/>
      <c r="H382" s="166"/>
      <c r="I382" s="166"/>
      <c r="J382" s="166"/>
      <c r="K382" s="166"/>
      <c r="L382" s="166"/>
      <c r="M382" s="166"/>
      <c r="N382" s="166"/>
      <c r="O382" s="166"/>
      <c r="P382" s="166"/>
      <c r="Q382" s="166"/>
      <c r="R382" s="166"/>
      <c r="S382" s="166"/>
      <c r="T382" s="166"/>
      <c r="U382" s="166"/>
    </row>
    <row r="383" ht="13.65" customHeight="1">
      <c r="A383" s="166"/>
      <c r="B383" s="166"/>
      <c r="C383" s="166"/>
      <c r="D383" s="166"/>
      <c r="E383" s="166"/>
      <c r="F383" s="166"/>
      <c r="G383" s="166"/>
      <c r="H383" s="166"/>
      <c r="I383" s="166"/>
      <c r="J383" s="166"/>
      <c r="K383" s="166"/>
      <c r="L383" s="166"/>
      <c r="M383" s="166"/>
      <c r="N383" s="166"/>
      <c r="O383" s="166"/>
      <c r="P383" s="166"/>
      <c r="Q383" s="166"/>
      <c r="R383" s="166"/>
      <c r="S383" s="166"/>
      <c r="T383" s="166"/>
      <c r="U383" s="166"/>
    </row>
    <row r="384" ht="13.65" customHeight="1">
      <c r="A384" s="166"/>
      <c r="B384" s="166"/>
      <c r="C384" s="166"/>
      <c r="D384" s="166"/>
      <c r="E384" s="166"/>
      <c r="F384" s="166"/>
      <c r="G384" s="166"/>
      <c r="H384" s="166"/>
      <c r="I384" s="166"/>
      <c r="J384" s="166"/>
      <c r="K384" s="166"/>
      <c r="L384" s="166"/>
      <c r="M384" s="166"/>
      <c r="N384" s="166"/>
      <c r="O384" s="166"/>
      <c r="P384" s="166"/>
      <c r="Q384" s="166"/>
      <c r="R384" s="166"/>
      <c r="S384" s="166"/>
      <c r="T384" s="166"/>
      <c r="U384" s="166"/>
    </row>
    <row r="385" ht="13.65" customHeight="1">
      <c r="A385" s="166"/>
      <c r="B385" s="166"/>
      <c r="C385" s="166"/>
      <c r="D385" s="166"/>
      <c r="E385" s="166"/>
      <c r="F385" s="166"/>
      <c r="G385" s="166"/>
      <c r="H385" s="166"/>
      <c r="I385" s="166"/>
      <c r="J385" s="166"/>
      <c r="K385" s="166"/>
      <c r="L385" s="166"/>
      <c r="M385" s="166"/>
      <c r="N385" s="166"/>
      <c r="O385" s="166"/>
      <c r="P385" s="166"/>
      <c r="Q385" s="166"/>
      <c r="R385" s="166"/>
      <c r="S385" s="166"/>
      <c r="T385" s="166"/>
      <c r="U385" s="166"/>
    </row>
    <row r="386" ht="13.65" customHeight="1">
      <c r="A386" s="166"/>
      <c r="B386" s="166"/>
      <c r="C386" s="166"/>
      <c r="D386" s="166"/>
      <c r="E386" s="166"/>
      <c r="F386" s="166"/>
      <c r="G386" s="166"/>
      <c r="H386" s="166"/>
      <c r="I386" s="166"/>
      <c r="J386" s="166"/>
      <c r="K386" s="166"/>
      <c r="L386" s="166"/>
      <c r="M386" s="166"/>
      <c r="N386" s="166"/>
      <c r="O386" s="166"/>
      <c r="P386" s="166"/>
      <c r="Q386" s="166"/>
      <c r="R386" s="166"/>
      <c r="S386" s="166"/>
      <c r="T386" s="166"/>
      <c r="U386" s="166"/>
    </row>
    <row r="387" ht="13.65" customHeight="1">
      <c r="A387" s="166"/>
      <c r="B387" s="166"/>
      <c r="C387" s="166"/>
      <c r="D387" s="166"/>
      <c r="E387" s="166"/>
      <c r="F387" s="166"/>
      <c r="G387" s="166"/>
      <c r="H387" s="166"/>
      <c r="I387" s="166"/>
      <c r="J387" s="166"/>
      <c r="K387" s="166"/>
      <c r="L387" s="166"/>
      <c r="M387" s="166"/>
      <c r="N387" s="166"/>
      <c r="O387" s="166"/>
      <c r="P387" s="166"/>
      <c r="Q387" s="166"/>
      <c r="R387" s="166"/>
      <c r="S387" s="166"/>
      <c r="T387" s="166"/>
      <c r="U387" s="166"/>
    </row>
    <row r="388" ht="13.65" customHeight="1">
      <c r="A388" s="166"/>
      <c r="B388" s="166"/>
      <c r="C388" s="166"/>
      <c r="D388" s="166"/>
      <c r="E388" s="166"/>
      <c r="F388" s="166"/>
      <c r="G388" s="166"/>
      <c r="H388" s="166"/>
      <c r="I388" s="166"/>
      <c r="J388" s="166"/>
      <c r="K388" s="166"/>
      <c r="L388" s="166"/>
      <c r="M388" s="166"/>
      <c r="N388" s="166"/>
      <c r="O388" s="166"/>
      <c r="P388" s="166"/>
      <c r="Q388" s="166"/>
      <c r="R388" s="166"/>
      <c r="S388" s="166"/>
      <c r="T388" s="166"/>
      <c r="U388" s="166"/>
    </row>
    <row r="389" ht="13.65" customHeight="1">
      <c r="A389" s="166"/>
      <c r="B389" s="166"/>
      <c r="C389" s="166"/>
      <c r="D389" s="166"/>
      <c r="E389" s="166"/>
      <c r="F389" s="166"/>
      <c r="G389" s="166"/>
      <c r="H389" s="166"/>
      <c r="I389" s="166"/>
      <c r="J389" s="166"/>
      <c r="K389" s="166"/>
      <c r="L389" s="166"/>
      <c r="M389" s="166"/>
      <c r="N389" s="166"/>
      <c r="O389" s="166"/>
      <c r="P389" s="166"/>
      <c r="Q389" s="166"/>
      <c r="R389" s="166"/>
      <c r="S389" s="166"/>
      <c r="T389" s="166"/>
      <c r="U389" s="166"/>
    </row>
    <row r="390" ht="13.65" customHeight="1">
      <c r="A390" s="166"/>
      <c r="B390" s="166"/>
      <c r="C390" s="166"/>
      <c r="D390" s="166"/>
      <c r="E390" s="166"/>
      <c r="F390" s="166"/>
      <c r="G390" s="166"/>
      <c r="H390" s="166"/>
      <c r="I390" s="166"/>
      <c r="J390" s="166"/>
      <c r="K390" s="166"/>
      <c r="L390" s="166"/>
      <c r="M390" s="166"/>
      <c r="N390" s="166"/>
      <c r="O390" s="166"/>
      <c r="P390" s="166"/>
      <c r="Q390" s="166"/>
      <c r="R390" s="166"/>
      <c r="S390" s="166"/>
      <c r="T390" s="166"/>
      <c r="U390" s="166"/>
    </row>
    <row r="391" ht="13.65" customHeight="1">
      <c r="A391" s="166"/>
      <c r="B391" s="166"/>
      <c r="C391" s="166"/>
      <c r="D391" s="166"/>
      <c r="E391" s="166"/>
      <c r="F391" s="166"/>
      <c r="G391" s="166"/>
      <c r="H391" s="166"/>
      <c r="I391" s="166"/>
      <c r="J391" s="166"/>
      <c r="K391" s="166"/>
      <c r="L391" s="166"/>
      <c r="M391" s="166"/>
      <c r="N391" s="166"/>
      <c r="O391" s="166"/>
      <c r="P391" s="166"/>
      <c r="Q391" s="166"/>
      <c r="R391" s="166"/>
      <c r="S391" s="166"/>
      <c r="T391" s="166"/>
      <c r="U391" s="166"/>
    </row>
    <row r="392" ht="13.65" customHeight="1">
      <c r="A392" s="166"/>
      <c r="B392" s="166"/>
      <c r="C392" s="166"/>
      <c r="D392" s="166"/>
      <c r="E392" s="166"/>
      <c r="F392" s="166"/>
      <c r="G392" s="166"/>
      <c r="H392" s="166"/>
      <c r="I392" s="166"/>
      <c r="J392" s="166"/>
      <c r="K392" s="166"/>
      <c r="L392" s="166"/>
      <c r="M392" s="166"/>
      <c r="N392" s="166"/>
      <c r="O392" s="166"/>
      <c r="P392" s="166"/>
      <c r="Q392" s="166"/>
      <c r="R392" s="166"/>
      <c r="S392" s="166"/>
      <c r="T392" s="166"/>
      <c r="U392" s="166"/>
    </row>
    <row r="393" ht="13.65" customHeight="1">
      <c r="A393" s="166"/>
      <c r="B393" s="166"/>
      <c r="C393" s="166"/>
      <c r="D393" s="166"/>
      <c r="E393" s="166"/>
      <c r="F393" s="166"/>
      <c r="G393" s="166"/>
      <c r="H393" s="166"/>
      <c r="I393" s="166"/>
      <c r="J393" s="166"/>
      <c r="K393" s="166"/>
      <c r="L393" s="166"/>
      <c r="M393" s="166"/>
      <c r="N393" s="166"/>
      <c r="O393" s="166"/>
      <c r="P393" s="166"/>
      <c r="Q393" s="166"/>
      <c r="R393" s="166"/>
      <c r="S393" s="166"/>
      <c r="T393" s="166"/>
      <c r="U393" s="166"/>
    </row>
    <row r="394" ht="13.65" customHeight="1">
      <c r="A394" s="166"/>
      <c r="B394" s="166"/>
      <c r="C394" s="166"/>
      <c r="D394" s="166"/>
      <c r="E394" s="166"/>
      <c r="F394" s="166"/>
      <c r="G394" s="166"/>
      <c r="H394" s="166"/>
      <c r="I394" s="166"/>
      <c r="J394" s="166"/>
      <c r="K394" s="166"/>
      <c r="L394" s="166"/>
      <c r="M394" s="166"/>
      <c r="N394" s="166"/>
      <c r="O394" s="166"/>
      <c r="P394" s="166"/>
      <c r="Q394" s="166"/>
      <c r="R394" s="166"/>
      <c r="S394" s="166"/>
      <c r="T394" s="166"/>
      <c r="U394" s="166"/>
    </row>
    <row r="395" ht="13.65" customHeight="1">
      <c r="A395" s="166"/>
      <c r="B395" s="166"/>
      <c r="C395" s="166"/>
      <c r="D395" s="166"/>
      <c r="E395" s="166"/>
      <c r="F395" s="166"/>
      <c r="G395" s="166"/>
      <c r="H395" s="166"/>
      <c r="I395" s="166"/>
      <c r="J395" s="166"/>
      <c r="K395" s="166"/>
      <c r="L395" s="166"/>
      <c r="M395" s="166"/>
      <c r="N395" s="166"/>
      <c r="O395" s="166"/>
      <c r="P395" s="166"/>
      <c r="Q395" s="166"/>
      <c r="R395" s="166"/>
      <c r="S395" s="166"/>
      <c r="T395" s="166"/>
      <c r="U395" s="166"/>
    </row>
    <row r="396" ht="13.65" customHeight="1">
      <c r="A396" s="166"/>
      <c r="B396" s="166"/>
      <c r="C396" s="166"/>
      <c r="D396" s="166"/>
      <c r="E396" s="166"/>
      <c r="F396" s="166"/>
      <c r="G396" s="166"/>
      <c r="H396" s="166"/>
      <c r="I396" s="166"/>
      <c r="J396" s="166"/>
      <c r="K396" s="166"/>
      <c r="L396" s="166"/>
      <c r="M396" s="166"/>
      <c r="N396" s="166"/>
      <c r="O396" s="166"/>
      <c r="P396" s="166"/>
      <c r="Q396" s="166"/>
      <c r="R396" s="166"/>
      <c r="S396" s="166"/>
      <c r="T396" s="166"/>
      <c r="U396" s="166"/>
    </row>
    <row r="397" ht="13.65" customHeight="1">
      <c r="A397" s="166"/>
      <c r="B397" s="166"/>
      <c r="C397" s="166"/>
      <c r="D397" s="166"/>
      <c r="E397" s="166"/>
      <c r="F397" s="166"/>
      <c r="G397" s="166"/>
      <c r="H397" s="166"/>
      <c r="I397" s="166"/>
      <c r="J397" s="166"/>
      <c r="K397" s="166"/>
      <c r="L397" s="166"/>
      <c r="M397" s="166"/>
      <c r="N397" s="166"/>
      <c r="O397" s="166"/>
      <c r="P397" s="166"/>
      <c r="Q397" s="166"/>
      <c r="R397" s="166"/>
      <c r="S397" s="166"/>
      <c r="T397" s="166"/>
      <c r="U397" s="166"/>
    </row>
    <row r="398" ht="13.65" customHeight="1">
      <c r="A398" s="166"/>
      <c r="B398" s="166"/>
      <c r="C398" s="166"/>
      <c r="D398" s="166"/>
      <c r="E398" s="166"/>
      <c r="F398" s="166"/>
      <c r="G398" s="166"/>
      <c r="H398" s="166"/>
      <c r="I398" s="166"/>
      <c r="J398" s="166"/>
      <c r="K398" s="166"/>
      <c r="L398" s="166"/>
      <c r="M398" s="166"/>
      <c r="N398" s="166"/>
      <c r="O398" s="166"/>
      <c r="P398" s="166"/>
      <c r="Q398" s="166"/>
      <c r="R398" s="166"/>
      <c r="S398" s="166"/>
      <c r="T398" s="166"/>
      <c r="U398" s="166"/>
    </row>
    <row r="399" ht="13.65" customHeight="1">
      <c r="A399" s="166"/>
      <c r="B399" s="166"/>
      <c r="C399" s="166"/>
      <c r="D399" s="166"/>
      <c r="E399" s="166"/>
      <c r="F399" s="166"/>
      <c r="G399" s="166"/>
      <c r="H399" s="166"/>
      <c r="I399" s="166"/>
      <c r="J399" s="166"/>
      <c r="K399" s="166"/>
      <c r="L399" s="166"/>
      <c r="M399" s="166"/>
      <c r="N399" s="166"/>
      <c r="O399" s="166"/>
      <c r="P399" s="166"/>
      <c r="Q399" s="166"/>
      <c r="R399" s="166"/>
      <c r="S399" s="166"/>
      <c r="T399" s="166"/>
      <c r="U399" s="166"/>
    </row>
    <row r="400" ht="13.65" customHeight="1">
      <c r="A400" s="166"/>
      <c r="B400" s="166"/>
      <c r="C400" s="166"/>
      <c r="D400" s="166"/>
      <c r="E400" s="166"/>
      <c r="F400" s="166"/>
      <c r="G400" s="166"/>
      <c r="H400" s="166"/>
      <c r="I400" s="166"/>
      <c r="J400" s="166"/>
      <c r="K400" s="166"/>
      <c r="L400" s="166"/>
      <c r="M400" s="166"/>
      <c r="N400" s="166"/>
      <c r="O400" s="166"/>
      <c r="P400" s="166"/>
      <c r="Q400" s="166"/>
      <c r="R400" s="166"/>
      <c r="S400" s="166"/>
      <c r="T400" s="166"/>
      <c r="U400" s="166"/>
    </row>
    <row r="401" ht="13.65" customHeight="1">
      <c r="A401" s="166"/>
      <c r="B401" s="166"/>
      <c r="C401" s="166"/>
      <c r="D401" s="166"/>
      <c r="E401" s="166"/>
      <c r="F401" s="166"/>
      <c r="G401" s="166"/>
      <c r="H401" s="166"/>
      <c r="I401" s="166"/>
      <c r="J401" s="166"/>
      <c r="K401" s="166"/>
      <c r="L401" s="166"/>
      <c r="M401" s="166"/>
      <c r="N401" s="166"/>
      <c r="O401" s="166"/>
      <c r="P401" s="166"/>
      <c r="Q401" s="166"/>
      <c r="R401" s="166"/>
      <c r="S401" s="166"/>
      <c r="T401" s="166"/>
      <c r="U401" s="166"/>
    </row>
    <row r="402" ht="13.65" customHeight="1">
      <c r="A402" s="166"/>
      <c r="B402" s="166"/>
      <c r="C402" s="166"/>
      <c r="D402" s="166"/>
      <c r="E402" s="166"/>
      <c r="F402" s="166"/>
      <c r="G402" s="166"/>
      <c r="H402" s="166"/>
      <c r="I402" s="166"/>
      <c r="J402" s="166"/>
      <c r="K402" s="166"/>
      <c r="L402" s="166"/>
      <c r="M402" s="166"/>
      <c r="N402" s="166"/>
      <c r="O402" s="166"/>
      <c r="P402" s="166"/>
      <c r="Q402" s="166"/>
      <c r="R402" s="166"/>
      <c r="S402" s="166"/>
      <c r="T402" s="166"/>
      <c r="U402" s="166"/>
    </row>
    <row r="403" ht="13.65" customHeight="1">
      <c r="A403" s="166"/>
      <c r="B403" s="166"/>
      <c r="C403" s="166"/>
      <c r="D403" s="166"/>
      <c r="E403" s="166"/>
      <c r="F403" s="166"/>
      <c r="G403" s="166"/>
      <c r="H403" s="166"/>
      <c r="I403" s="166"/>
      <c r="J403" s="166"/>
      <c r="K403" s="166"/>
      <c r="L403" s="166"/>
      <c r="M403" s="166"/>
      <c r="N403" s="166"/>
      <c r="O403" s="166"/>
      <c r="P403" s="166"/>
      <c r="Q403" s="166"/>
      <c r="R403" s="166"/>
      <c r="S403" s="166"/>
      <c r="T403" s="166"/>
      <c r="U403" s="166"/>
    </row>
    <row r="404" ht="13.65" customHeight="1">
      <c r="A404" s="166"/>
      <c r="B404" s="166"/>
      <c r="C404" s="166"/>
      <c r="D404" s="166"/>
      <c r="E404" s="166"/>
      <c r="F404" s="166"/>
      <c r="G404" s="166"/>
      <c r="H404" s="166"/>
      <c r="I404" s="166"/>
      <c r="J404" s="166"/>
      <c r="K404" s="166"/>
      <c r="L404" s="166"/>
      <c r="M404" s="166"/>
      <c r="N404" s="166"/>
      <c r="O404" s="166"/>
      <c r="P404" s="166"/>
      <c r="Q404" s="166"/>
      <c r="R404" s="166"/>
      <c r="S404" s="166"/>
      <c r="T404" s="166"/>
      <c r="U404" s="166"/>
    </row>
    <row r="405" ht="13.65" customHeight="1">
      <c r="A405" s="166"/>
      <c r="B405" s="166"/>
      <c r="C405" s="166"/>
      <c r="D405" s="166"/>
      <c r="E405" s="166"/>
      <c r="F405" s="166"/>
      <c r="G405" s="166"/>
      <c r="H405" s="166"/>
      <c r="I405" s="166"/>
      <c r="J405" s="166"/>
      <c r="K405" s="166"/>
      <c r="L405" s="166"/>
      <c r="M405" s="166"/>
      <c r="N405" s="166"/>
      <c r="O405" s="166"/>
      <c r="P405" s="166"/>
      <c r="Q405" s="166"/>
      <c r="R405" s="166"/>
      <c r="S405" s="166"/>
      <c r="T405" s="166"/>
      <c r="U405" s="166"/>
    </row>
    <row r="406" ht="13.65" customHeight="1">
      <c r="A406" s="166"/>
      <c r="B406" s="166"/>
      <c r="C406" s="166"/>
      <c r="D406" s="166"/>
      <c r="E406" s="166"/>
      <c r="F406" s="166"/>
      <c r="G406" s="166"/>
      <c r="H406" s="166"/>
      <c r="I406" s="166"/>
      <c r="J406" s="166"/>
      <c r="K406" s="166"/>
      <c r="L406" s="166"/>
      <c r="M406" s="166"/>
      <c r="N406" s="166"/>
      <c r="O406" s="166"/>
      <c r="P406" s="166"/>
      <c r="Q406" s="166"/>
      <c r="R406" s="166"/>
      <c r="S406" s="166"/>
      <c r="T406" s="166"/>
      <c r="U406" s="166"/>
    </row>
    <row r="407" ht="13.65" customHeight="1">
      <c r="A407" s="166"/>
      <c r="B407" s="166"/>
      <c r="C407" s="166"/>
      <c r="D407" s="166"/>
      <c r="E407" s="166"/>
      <c r="F407" s="166"/>
      <c r="G407" s="166"/>
      <c r="H407" s="166"/>
      <c r="I407" s="166"/>
      <c r="J407" s="166"/>
      <c r="K407" s="166"/>
      <c r="L407" s="166"/>
      <c r="M407" s="166"/>
      <c r="N407" s="166"/>
      <c r="O407" s="166"/>
      <c r="P407" s="166"/>
      <c r="Q407" s="166"/>
      <c r="R407" s="166"/>
      <c r="S407" s="166"/>
      <c r="T407" s="166"/>
      <c r="U407" s="166"/>
    </row>
    <row r="408" ht="13.65" customHeight="1">
      <c r="A408" s="166"/>
      <c r="B408" s="166"/>
      <c r="C408" s="166"/>
      <c r="D408" s="166"/>
      <c r="E408" s="166"/>
      <c r="F408" s="166"/>
      <c r="G408" s="166"/>
      <c r="H408" s="166"/>
      <c r="I408" s="166"/>
      <c r="J408" s="166"/>
      <c r="K408" s="166"/>
      <c r="L408" s="166"/>
      <c r="M408" s="166"/>
      <c r="N408" s="166"/>
      <c r="O408" s="166"/>
      <c r="P408" s="166"/>
      <c r="Q408" s="166"/>
      <c r="R408" s="166"/>
      <c r="S408" s="166"/>
      <c r="T408" s="166"/>
      <c r="U408" s="166"/>
    </row>
    <row r="409" ht="13.65" customHeight="1">
      <c r="A409" s="166"/>
      <c r="B409" s="166"/>
      <c r="C409" s="166"/>
      <c r="D409" s="166"/>
      <c r="E409" s="166"/>
      <c r="F409" s="166"/>
      <c r="G409" s="166"/>
      <c r="H409" s="166"/>
      <c r="I409" s="166"/>
      <c r="J409" s="166"/>
      <c r="K409" s="166"/>
      <c r="L409" s="166"/>
      <c r="M409" s="166"/>
      <c r="N409" s="166"/>
      <c r="O409" s="166"/>
      <c r="P409" s="166"/>
      <c r="Q409" s="166"/>
      <c r="R409" s="166"/>
      <c r="S409" s="166"/>
      <c r="T409" s="166"/>
      <c r="U409" s="166"/>
    </row>
    <row r="410" ht="13.65" customHeight="1">
      <c r="A410" s="166"/>
      <c r="B410" s="166"/>
      <c r="C410" s="166"/>
      <c r="D410" s="166"/>
      <c r="E410" s="166"/>
      <c r="F410" s="166"/>
      <c r="G410" s="166"/>
      <c r="H410" s="166"/>
      <c r="I410" s="166"/>
      <c r="J410" s="166"/>
      <c r="K410" s="166"/>
      <c r="L410" s="166"/>
      <c r="M410" s="166"/>
      <c r="N410" s="166"/>
      <c r="O410" s="166"/>
      <c r="P410" s="166"/>
      <c r="Q410" s="166"/>
      <c r="R410" s="166"/>
      <c r="S410" s="166"/>
      <c r="T410" s="166"/>
      <c r="U410" s="166"/>
    </row>
    <row r="411" ht="13.65" customHeight="1">
      <c r="A411" s="166"/>
      <c r="B411" s="166"/>
      <c r="C411" s="166"/>
      <c r="D411" s="166"/>
      <c r="E411" s="166"/>
      <c r="F411" s="166"/>
      <c r="G411" s="166"/>
      <c r="H411" s="166"/>
      <c r="I411" s="166"/>
      <c r="J411" s="166"/>
      <c r="K411" s="166"/>
      <c r="L411" s="166"/>
      <c r="M411" s="166"/>
      <c r="N411" s="166"/>
      <c r="O411" s="166"/>
      <c r="P411" s="166"/>
      <c r="Q411" s="166"/>
      <c r="R411" s="166"/>
      <c r="S411" s="166"/>
      <c r="T411" s="166"/>
      <c r="U411" s="166"/>
    </row>
    <row r="412" ht="13.65" customHeight="1">
      <c r="A412" s="166"/>
      <c r="B412" s="166"/>
      <c r="C412" s="166"/>
      <c r="D412" s="166"/>
      <c r="E412" s="166"/>
      <c r="F412" s="166"/>
      <c r="G412" s="166"/>
      <c r="H412" s="166"/>
      <c r="I412" s="166"/>
      <c r="J412" s="166"/>
      <c r="K412" s="166"/>
      <c r="L412" s="166"/>
      <c r="M412" s="166"/>
      <c r="N412" s="166"/>
      <c r="O412" s="166"/>
      <c r="P412" s="166"/>
      <c r="Q412" s="166"/>
      <c r="R412" s="166"/>
      <c r="S412" s="166"/>
      <c r="T412" s="166"/>
      <c r="U412" s="166"/>
    </row>
    <row r="413" ht="13.65" customHeight="1">
      <c r="A413" s="166"/>
      <c r="B413" s="166"/>
      <c r="C413" s="166"/>
      <c r="D413" s="166"/>
      <c r="E413" s="166"/>
      <c r="F413" s="166"/>
      <c r="G413" s="166"/>
      <c r="H413" s="166"/>
      <c r="I413" s="166"/>
      <c r="J413" s="166"/>
      <c r="K413" s="166"/>
      <c r="L413" s="166"/>
      <c r="M413" s="166"/>
      <c r="N413" s="166"/>
      <c r="O413" s="166"/>
      <c r="P413" s="166"/>
      <c r="Q413" s="166"/>
      <c r="R413" s="166"/>
      <c r="S413" s="166"/>
      <c r="T413" s="166"/>
      <c r="U413" s="166"/>
    </row>
    <row r="414" ht="13.65" customHeight="1">
      <c r="A414" s="166"/>
      <c r="B414" s="166"/>
      <c r="C414" s="166"/>
      <c r="D414" s="166"/>
      <c r="E414" s="166"/>
      <c r="F414" s="166"/>
      <c r="G414" s="166"/>
      <c r="H414" s="166"/>
      <c r="I414" s="166"/>
      <c r="J414" s="166"/>
      <c r="K414" s="166"/>
      <c r="L414" s="166"/>
      <c r="M414" s="166"/>
      <c r="N414" s="166"/>
      <c r="O414" s="166"/>
      <c r="P414" s="166"/>
      <c r="Q414" s="166"/>
      <c r="R414" s="166"/>
      <c r="S414" s="166"/>
      <c r="T414" s="166"/>
      <c r="U414" s="166"/>
    </row>
    <row r="415" ht="13.65" customHeight="1">
      <c r="A415" s="166"/>
      <c r="B415" s="166"/>
      <c r="C415" s="166"/>
      <c r="D415" s="166"/>
      <c r="E415" s="166"/>
      <c r="F415" s="166"/>
      <c r="G415" s="166"/>
      <c r="H415" s="166"/>
      <c r="I415" s="166"/>
      <c r="J415" s="166"/>
      <c r="K415" s="166"/>
      <c r="L415" s="166"/>
      <c r="M415" s="166"/>
      <c r="N415" s="166"/>
      <c r="O415" s="166"/>
      <c r="P415" s="166"/>
      <c r="Q415" s="166"/>
      <c r="R415" s="166"/>
      <c r="S415" s="166"/>
      <c r="T415" s="166"/>
      <c r="U415" s="166"/>
    </row>
    <row r="416" ht="13.65" customHeight="1">
      <c r="A416" s="166"/>
      <c r="B416" s="166"/>
      <c r="C416" s="166"/>
      <c r="D416" s="166"/>
      <c r="E416" s="166"/>
      <c r="F416" s="166"/>
      <c r="G416" s="166"/>
      <c r="H416" s="166"/>
      <c r="I416" s="166"/>
      <c r="J416" s="166"/>
      <c r="K416" s="166"/>
      <c r="L416" s="166"/>
      <c r="M416" s="166"/>
      <c r="N416" s="166"/>
      <c r="O416" s="166"/>
      <c r="P416" s="166"/>
      <c r="Q416" s="166"/>
      <c r="R416" s="166"/>
      <c r="S416" s="166"/>
      <c r="T416" s="166"/>
      <c r="U416" s="166"/>
    </row>
    <row r="417" ht="13.65" customHeight="1">
      <c r="A417" s="166"/>
      <c r="B417" s="166"/>
      <c r="C417" s="166"/>
      <c r="D417" s="166"/>
      <c r="E417" s="166"/>
      <c r="F417" s="166"/>
      <c r="G417" s="166"/>
      <c r="H417" s="166"/>
      <c r="I417" s="166"/>
      <c r="J417" s="166"/>
      <c r="K417" s="166"/>
      <c r="L417" s="166"/>
      <c r="M417" s="166"/>
      <c r="N417" s="166"/>
      <c r="O417" s="166"/>
      <c r="P417" s="166"/>
      <c r="Q417" s="166"/>
      <c r="R417" s="166"/>
      <c r="S417" s="166"/>
      <c r="T417" s="166"/>
      <c r="U417" s="166"/>
    </row>
    <row r="418" ht="13.65" customHeight="1">
      <c r="A418" s="166"/>
      <c r="B418" s="166"/>
      <c r="C418" s="166"/>
      <c r="D418" s="166"/>
      <c r="E418" s="166"/>
      <c r="F418" s="166"/>
      <c r="G418" s="166"/>
      <c r="H418" s="166"/>
      <c r="I418" s="166"/>
      <c r="J418" s="166"/>
      <c r="K418" s="166"/>
      <c r="L418" s="166"/>
      <c r="M418" s="166"/>
      <c r="N418" s="166"/>
      <c r="O418" s="166"/>
      <c r="P418" s="166"/>
      <c r="Q418" s="166"/>
      <c r="R418" s="166"/>
      <c r="S418" s="166"/>
      <c r="T418" s="166"/>
      <c r="U418" s="166"/>
    </row>
    <row r="419" ht="13.65" customHeight="1">
      <c r="A419" s="166"/>
      <c r="B419" s="166"/>
      <c r="C419" s="166"/>
      <c r="D419" s="166"/>
      <c r="E419" s="166"/>
      <c r="F419" s="166"/>
      <c r="G419" s="166"/>
      <c r="H419" s="166"/>
      <c r="I419" s="166"/>
      <c r="J419" s="166"/>
      <c r="K419" s="166"/>
      <c r="L419" s="166"/>
      <c r="M419" s="166"/>
      <c r="N419" s="166"/>
      <c r="O419" s="166"/>
      <c r="P419" s="166"/>
      <c r="Q419" s="166"/>
      <c r="R419" s="166"/>
      <c r="S419" s="166"/>
      <c r="T419" s="166"/>
      <c r="U419" s="166"/>
    </row>
    <row r="420" ht="13.65" customHeight="1">
      <c r="A420" s="166"/>
      <c r="B420" s="166"/>
      <c r="C420" s="166"/>
      <c r="D420" s="166"/>
      <c r="E420" s="166"/>
      <c r="F420" s="166"/>
      <c r="G420" s="166"/>
      <c r="H420" s="166"/>
      <c r="I420" s="166"/>
      <c r="J420" s="166"/>
      <c r="K420" s="166"/>
      <c r="L420" s="166"/>
      <c r="M420" s="166"/>
      <c r="N420" s="166"/>
      <c r="O420" s="166"/>
      <c r="P420" s="166"/>
      <c r="Q420" s="166"/>
      <c r="R420" s="166"/>
      <c r="S420" s="166"/>
      <c r="T420" s="166"/>
      <c r="U420" s="166"/>
    </row>
    <row r="421" ht="13.65" customHeight="1">
      <c r="A421" s="166"/>
      <c r="B421" s="166"/>
      <c r="C421" s="166"/>
      <c r="D421" s="166"/>
      <c r="E421" s="166"/>
      <c r="F421" s="166"/>
      <c r="G421" s="166"/>
      <c r="H421" s="166"/>
      <c r="I421" s="166"/>
      <c r="J421" s="166"/>
      <c r="K421" s="166"/>
      <c r="L421" s="166"/>
      <c r="M421" s="166"/>
      <c r="N421" s="166"/>
      <c r="O421" s="166"/>
      <c r="P421" s="166"/>
      <c r="Q421" s="166"/>
      <c r="R421" s="166"/>
      <c r="S421" s="166"/>
      <c r="T421" s="166"/>
      <c r="U421" s="166"/>
    </row>
    <row r="422" ht="13.65" customHeight="1">
      <c r="A422" s="166"/>
      <c r="B422" s="166"/>
      <c r="C422" s="166"/>
      <c r="D422" s="166"/>
      <c r="E422" s="166"/>
      <c r="F422" s="166"/>
      <c r="G422" s="166"/>
      <c r="H422" s="166"/>
      <c r="I422" s="166"/>
      <c r="J422" s="166"/>
      <c r="K422" s="166"/>
      <c r="L422" s="166"/>
      <c r="M422" s="166"/>
      <c r="N422" s="166"/>
      <c r="O422" s="166"/>
      <c r="P422" s="166"/>
      <c r="Q422" s="166"/>
      <c r="R422" s="166"/>
      <c r="S422" s="166"/>
      <c r="T422" s="166"/>
      <c r="U422" s="166"/>
    </row>
    <row r="423" ht="13.65" customHeight="1">
      <c r="A423" s="166"/>
      <c r="B423" s="166"/>
      <c r="C423" s="166"/>
      <c r="D423" s="166"/>
      <c r="E423" s="166"/>
      <c r="F423" s="166"/>
      <c r="G423" s="166"/>
      <c r="H423" s="166"/>
      <c r="I423" s="166"/>
      <c r="J423" s="166"/>
      <c r="K423" s="166"/>
      <c r="L423" s="166"/>
      <c r="M423" s="166"/>
      <c r="N423" s="166"/>
      <c r="O423" s="166"/>
      <c r="P423" s="166"/>
      <c r="Q423" s="166"/>
      <c r="R423" s="166"/>
      <c r="S423" s="166"/>
      <c r="T423" s="166"/>
      <c r="U423" s="166"/>
    </row>
    <row r="424" ht="13.65" customHeight="1">
      <c r="A424" s="166"/>
      <c r="B424" s="166"/>
      <c r="C424" s="166"/>
      <c r="D424" s="166"/>
      <c r="E424" s="166"/>
      <c r="F424" s="166"/>
      <c r="G424" s="166"/>
      <c r="H424" s="166"/>
      <c r="I424" s="166"/>
      <c r="J424" s="166"/>
      <c r="K424" s="166"/>
      <c r="L424" s="166"/>
      <c r="M424" s="166"/>
      <c r="N424" s="166"/>
      <c r="O424" s="166"/>
      <c r="P424" s="166"/>
      <c r="Q424" s="166"/>
      <c r="R424" s="166"/>
      <c r="S424" s="166"/>
      <c r="T424" s="166"/>
      <c r="U424" s="166"/>
    </row>
    <row r="425" ht="13.65" customHeight="1">
      <c r="A425" s="166"/>
      <c r="B425" s="166"/>
      <c r="C425" s="166"/>
      <c r="D425" s="166"/>
      <c r="E425" s="166"/>
      <c r="F425" s="166"/>
      <c r="G425" s="166"/>
      <c r="H425" s="166"/>
      <c r="I425" s="166"/>
      <c r="J425" s="166"/>
      <c r="K425" s="166"/>
      <c r="L425" s="166"/>
      <c r="M425" s="166"/>
      <c r="N425" s="166"/>
      <c r="O425" s="166"/>
      <c r="P425" s="166"/>
      <c r="Q425" s="166"/>
      <c r="R425" s="166"/>
      <c r="S425" s="166"/>
      <c r="T425" s="166"/>
      <c r="U425" s="166"/>
    </row>
    <row r="426" ht="13.65" customHeight="1">
      <c r="A426" s="166"/>
      <c r="B426" s="166"/>
      <c r="C426" s="166"/>
      <c r="D426" s="166"/>
      <c r="E426" s="166"/>
      <c r="F426" s="166"/>
      <c r="G426" s="166"/>
      <c r="H426" s="166"/>
      <c r="I426" s="166"/>
      <c r="J426" s="166"/>
      <c r="K426" s="166"/>
      <c r="L426" s="166"/>
      <c r="M426" s="166"/>
      <c r="N426" s="166"/>
      <c r="O426" s="166"/>
      <c r="P426" s="166"/>
      <c r="Q426" s="166"/>
      <c r="R426" s="166"/>
      <c r="S426" s="166"/>
      <c r="T426" s="166"/>
      <c r="U426" s="166"/>
    </row>
    <row r="427" ht="13.65" customHeight="1">
      <c r="A427" s="166"/>
      <c r="B427" s="166"/>
      <c r="C427" s="166"/>
      <c r="D427" s="166"/>
      <c r="E427" s="166"/>
      <c r="F427" s="166"/>
      <c r="G427" s="166"/>
      <c r="H427" s="166"/>
      <c r="I427" s="166"/>
      <c r="J427" s="166"/>
      <c r="K427" s="166"/>
      <c r="L427" s="166"/>
      <c r="M427" s="166"/>
      <c r="N427" s="166"/>
      <c r="O427" s="166"/>
      <c r="P427" s="166"/>
      <c r="Q427" s="166"/>
      <c r="R427" s="166"/>
      <c r="S427" s="166"/>
      <c r="T427" s="166"/>
      <c r="U427" s="166"/>
    </row>
    <row r="428" ht="13.65" customHeight="1">
      <c r="A428" s="166"/>
      <c r="B428" s="166"/>
      <c r="C428" s="166"/>
      <c r="D428" s="166"/>
      <c r="E428" s="166"/>
      <c r="F428" s="166"/>
      <c r="G428" s="166"/>
      <c r="H428" s="166"/>
      <c r="I428" s="166"/>
      <c r="J428" s="166"/>
      <c r="K428" s="166"/>
      <c r="L428" s="166"/>
      <c r="M428" s="166"/>
      <c r="N428" s="166"/>
      <c r="O428" s="166"/>
      <c r="P428" s="166"/>
      <c r="Q428" s="166"/>
      <c r="R428" s="166"/>
      <c r="S428" s="166"/>
      <c r="T428" s="166"/>
      <c r="U428" s="166"/>
    </row>
    <row r="429" ht="13.65" customHeight="1">
      <c r="A429" s="166"/>
      <c r="B429" s="166"/>
      <c r="C429" s="166"/>
      <c r="D429" s="166"/>
      <c r="E429" s="166"/>
      <c r="F429" s="166"/>
      <c r="G429" s="166"/>
      <c r="H429" s="166"/>
      <c r="I429" s="166"/>
      <c r="J429" s="166"/>
      <c r="K429" s="166"/>
      <c r="L429" s="166"/>
      <c r="M429" s="166"/>
      <c r="N429" s="166"/>
      <c r="O429" s="166"/>
      <c r="P429" s="166"/>
      <c r="Q429" s="166"/>
      <c r="R429" s="166"/>
      <c r="S429" s="166"/>
      <c r="T429" s="166"/>
      <c r="U429" s="166"/>
    </row>
    <row r="430" ht="13.65" customHeight="1">
      <c r="A430" s="166"/>
      <c r="B430" s="166"/>
      <c r="C430" s="166"/>
      <c r="D430" s="166"/>
      <c r="E430" s="166"/>
      <c r="F430" s="166"/>
      <c r="G430" s="166"/>
      <c r="H430" s="166"/>
      <c r="I430" s="166"/>
      <c r="J430" s="166"/>
      <c r="K430" s="166"/>
      <c r="L430" s="166"/>
      <c r="M430" s="166"/>
      <c r="N430" s="166"/>
      <c r="O430" s="166"/>
      <c r="P430" s="166"/>
      <c r="Q430" s="166"/>
      <c r="R430" s="166"/>
      <c r="S430" s="166"/>
      <c r="T430" s="166"/>
      <c r="U430" s="166"/>
    </row>
    <row r="431" ht="13.65" customHeight="1">
      <c r="A431" s="166"/>
      <c r="B431" s="166"/>
      <c r="C431" s="166"/>
      <c r="D431" s="166"/>
      <c r="E431" s="166"/>
      <c r="F431" s="166"/>
      <c r="G431" s="166"/>
      <c r="H431" s="166"/>
      <c r="I431" s="166"/>
      <c r="J431" s="166"/>
      <c r="K431" s="166"/>
      <c r="L431" s="166"/>
      <c r="M431" s="166"/>
      <c r="N431" s="166"/>
      <c r="O431" s="166"/>
      <c r="P431" s="166"/>
      <c r="Q431" s="166"/>
      <c r="R431" s="166"/>
      <c r="S431" s="166"/>
      <c r="T431" s="166"/>
      <c r="U431" s="166"/>
    </row>
    <row r="432" ht="13.65" customHeight="1">
      <c r="A432" s="166"/>
      <c r="B432" s="166"/>
      <c r="C432" s="166"/>
      <c r="D432" s="166"/>
      <c r="E432" s="166"/>
      <c r="F432" s="166"/>
      <c r="G432" s="166"/>
      <c r="H432" s="166"/>
      <c r="I432" s="166"/>
      <c r="J432" s="166"/>
      <c r="K432" s="166"/>
      <c r="L432" s="166"/>
      <c r="M432" s="166"/>
      <c r="N432" s="166"/>
      <c r="O432" s="166"/>
      <c r="P432" s="166"/>
      <c r="Q432" s="166"/>
      <c r="R432" s="166"/>
      <c r="S432" s="166"/>
      <c r="T432" s="166"/>
      <c r="U432" s="166"/>
    </row>
    <row r="433" ht="13.65" customHeight="1">
      <c r="A433" s="166"/>
      <c r="B433" s="166"/>
      <c r="C433" s="166"/>
      <c r="D433" s="166"/>
      <c r="E433" s="166"/>
      <c r="F433" s="166"/>
      <c r="G433" s="166"/>
      <c r="H433" s="166"/>
      <c r="I433" s="166"/>
      <c r="J433" s="166"/>
      <c r="K433" s="166"/>
      <c r="L433" s="166"/>
      <c r="M433" s="166"/>
      <c r="N433" s="166"/>
      <c r="O433" s="166"/>
      <c r="P433" s="166"/>
      <c r="Q433" s="166"/>
      <c r="R433" s="166"/>
      <c r="S433" s="166"/>
      <c r="T433" s="166"/>
      <c r="U433" s="166"/>
    </row>
    <row r="434" ht="13.65" customHeight="1">
      <c r="A434" s="166"/>
      <c r="B434" s="166"/>
      <c r="C434" s="166"/>
      <c r="D434" s="166"/>
      <c r="E434" s="166"/>
      <c r="F434" s="166"/>
      <c r="G434" s="166"/>
      <c r="H434" s="166"/>
      <c r="I434" s="166"/>
      <c r="J434" s="166"/>
      <c r="K434" s="166"/>
      <c r="L434" s="166"/>
      <c r="M434" s="166"/>
      <c r="N434" s="166"/>
      <c r="O434" s="166"/>
      <c r="P434" s="166"/>
      <c r="Q434" s="166"/>
      <c r="R434" s="166"/>
      <c r="S434" s="166"/>
      <c r="T434" s="166"/>
      <c r="U434" s="166"/>
    </row>
    <row r="435" ht="13.65" customHeight="1">
      <c r="A435" s="166"/>
      <c r="B435" s="166"/>
      <c r="C435" s="166"/>
      <c r="D435" s="166"/>
      <c r="E435" s="166"/>
      <c r="F435" s="166"/>
      <c r="G435" s="166"/>
      <c r="H435" s="166"/>
      <c r="I435" s="166"/>
      <c r="J435" s="166"/>
      <c r="K435" s="166"/>
      <c r="L435" s="166"/>
      <c r="M435" s="166"/>
      <c r="N435" s="166"/>
      <c r="O435" s="166"/>
      <c r="P435" s="166"/>
      <c r="Q435" s="166"/>
      <c r="R435" s="166"/>
      <c r="S435" s="166"/>
      <c r="T435" s="166"/>
      <c r="U435" s="166"/>
    </row>
    <row r="436" ht="13.65" customHeight="1">
      <c r="A436" s="166"/>
      <c r="B436" s="166"/>
      <c r="C436" s="166"/>
      <c r="D436" s="166"/>
      <c r="E436" s="166"/>
      <c r="F436" s="166"/>
      <c r="G436" s="166"/>
      <c r="H436" s="166"/>
      <c r="I436" s="166"/>
      <c r="J436" s="166"/>
      <c r="K436" s="166"/>
      <c r="L436" s="166"/>
      <c r="M436" s="166"/>
      <c r="N436" s="166"/>
      <c r="O436" s="166"/>
      <c r="P436" s="166"/>
      <c r="Q436" s="166"/>
      <c r="R436" s="166"/>
      <c r="S436" s="166"/>
      <c r="T436" s="166"/>
      <c r="U436" s="166"/>
    </row>
    <row r="437" ht="13.65" customHeight="1">
      <c r="A437" s="166"/>
      <c r="B437" s="166"/>
      <c r="C437" s="166"/>
      <c r="D437" s="166"/>
      <c r="E437" s="166"/>
      <c r="F437" s="166"/>
      <c r="G437" s="166"/>
      <c r="H437" s="166"/>
      <c r="I437" s="166"/>
      <c r="J437" s="166"/>
      <c r="K437" s="166"/>
      <c r="L437" s="166"/>
      <c r="M437" s="166"/>
      <c r="N437" s="166"/>
      <c r="O437" s="166"/>
      <c r="P437" s="166"/>
      <c r="Q437" s="166"/>
      <c r="R437" s="166"/>
      <c r="S437" s="166"/>
      <c r="T437" s="166"/>
      <c r="U437" s="166"/>
    </row>
    <row r="438" ht="13.65" customHeight="1">
      <c r="A438" s="166"/>
      <c r="B438" s="166"/>
      <c r="C438" s="166"/>
      <c r="D438" s="166"/>
      <c r="E438" s="166"/>
      <c r="F438" s="166"/>
      <c r="G438" s="166"/>
      <c r="H438" s="166"/>
      <c r="I438" s="166"/>
      <c r="J438" s="166"/>
      <c r="K438" s="166"/>
      <c r="L438" s="166"/>
      <c r="M438" s="166"/>
      <c r="N438" s="166"/>
      <c r="O438" s="166"/>
      <c r="P438" s="166"/>
      <c r="Q438" s="166"/>
      <c r="R438" s="166"/>
      <c r="S438" s="166"/>
      <c r="T438" s="166"/>
      <c r="U438" s="166"/>
    </row>
    <row r="439" ht="13.65" customHeight="1">
      <c r="A439" s="166"/>
      <c r="B439" s="166"/>
      <c r="C439" s="166"/>
      <c r="D439" s="166"/>
      <c r="E439" s="166"/>
      <c r="F439" s="166"/>
      <c r="G439" s="166"/>
      <c r="H439" s="166"/>
      <c r="I439" s="166"/>
      <c r="J439" s="166"/>
      <c r="K439" s="166"/>
      <c r="L439" s="166"/>
      <c r="M439" s="166"/>
      <c r="N439" s="166"/>
      <c r="O439" s="166"/>
      <c r="P439" s="166"/>
      <c r="Q439" s="166"/>
      <c r="R439" s="166"/>
      <c r="S439" s="166"/>
      <c r="T439" s="166"/>
      <c r="U439" s="166"/>
    </row>
    <row r="440" ht="13.65" customHeight="1">
      <c r="A440" s="166"/>
      <c r="B440" s="166"/>
      <c r="C440" s="166"/>
      <c r="D440" s="166"/>
      <c r="E440" s="166"/>
      <c r="F440" s="166"/>
      <c r="G440" s="166"/>
      <c r="H440" s="166"/>
      <c r="I440" s="166"/>
      <c r="J440" s="166"/>
      <c r="K440" s="166"/>
      <c r="L440" s="166"/>
      <c r="M440" s="166"/>
      <c r="N440" s="166"/>
      <c r="O440" s="166"/>
      <c r="P440" s="166"/>
      <c r="Q440" s="166"/>
      <c r="R440" s="166"/>
      <c r="S440" s="166"/>
      <c r="T440" s="166"/>
      <c r="U440" s="166"/>
    </row>
    <row r="441" ht="13.65" customHeight="1">
      <c r="A441" s="166"/>
      <c r="B441" s="166"/>
      <c r="C441" s="166"/>
      <c r="D441" s="166"/>
      <c r="E441" s="166"/>
      <c r="F441" s="166"/>
      <c r="G441" s="166"/>
      <c r="H441" s="166"/>
      <c r="I441" s="166"/>
      <c r="J441" s="166"/>
      <c r="K441" s="166"/>
      <c r="L441" s="166"/>
      <c r="M441" s="166"/>
      <c r="N441" s="166"/>
      <c r="O441" s="166"/>
      <c r="P441" s="166"/>
      <c r="Q441" s="166"/>
      <c r="R441" s="166"/>
      <c r="S441" s="166"/>
      <c r="T441" s="166"/>
      <c r="U441" s="166"/>
    </row>
    <row r="442" ht="13.65" customHeight="1">
      <c r="A442" s="166"/>
      <c r="B442" s="166"/>
      <c r="C442" s="166"/>
      <c r="D442" s="166"/>
      <c r="E442" s="166"/>
      <c r="F442" s="166"/>
      <c r="G442" s="166"/>
      <c r="H442" s="166"/>
      <c r="I442" s="166"/>
      <c r="J442" s="166"/>
      <c r="K442" s="166"/>
      <c r="L442" s="166"/>
      <c r="M442" s="166"/>
      <c r="N442" s="166"/>
      <c r="O442" s="166"/>
      <c r="P442" s="166"/>
      <c r="Q442" s="166"/>
      <c r="R442" s="166"/>
      <c r="S442" s="166"/>
      <c r="T442" s="166"/>
      <c r="U442" s="166"/>
    </row>
    <row r="443" ht="13.65" customHeight="1">
      <c r="A443" s="166"/>
      <c r="B443" s="166"/>
      <c r="C443" s="166"/>
      <c r="D443" s="166"/>
      <c r="E443" s="166"/>
      <c r="F443" s="166"/>
      <c r="G443" s="166"/>
      <c r="H443" s="166"/>
      <c r="I443" s="166"/>
      <c r="J443" s="166"/>
      <c r="K443" s="166"/>
      <c r="L443" s="166"/>
      <c r="M443" s="166"/>
      <c r="N443" s="166"/>
      <c r="O443" s="166"/>
      <c r="P443" s="166"/>
      <c r="Q443" s="166"/>
      <c r="R443" s="166"/>
      <c r="S443" s="166"/>
      <c r="T443" s="166"/>
      <c r="U443" s="166"/>
    </row>
    <row r="444" ht="13.65" customHeight="1">
      <c r="A444" s="166"/>
      <c r="B444" s="166"/>
      <c r="C444" s="166"/>
      <c r="D444" s="166"/>
      <c r="E444" s="166"/>
      <c r="F444" s="166"/>
      <c r="G444" s="166"/>
      <c r="H444" s="166"/>
      <c r="I444" s="166"/>
      <c r="J444" s="166"/>
      <c r="K444" s="166"/>
      <c r="L444" s="166"/>
      <c r="M444" s="166"/>
      <c r="N444" s="166"/>
      <c r="O444" s="166"/>
      <c r="P444" s="166"/>
      <c r="Q444" s="166"/>
      <c r="R444" s="166"/>
      <c r="S444" s="166"/>
      <c r="T444" s="166"/>
      <c r="U444" s="166"/>
    </row>
    <row r="445" ht="13.65" customHeight="1">
      <c r="A445" s="166"/>
      <c r="B445" s="166"/>
      <c r="C445" s="166"/>
      <c r="D445" s="166"/>
      <c r="E445" s="166"/>
      <c r="F445" s="166"/>
      <c r="G445" s="166"/>
      <c r="H445" s="166"/>
      <c r="I445" s="166"/>
      <c r="J445" s="166"/>
      <c r="K445" s="166"/>
      <c r="L445" s="166"/>
      <c r="M445" s="166"/>
      <c r="N445" s="166"/>
      <c r="O445" s="166"/>
      <c r="P445" s="166"/>
      <c r="Q445" s="166"/>
      <c r="R445" s="166"/>
      <c r="S445" s="166"/>
      <c r="T445" s="166"/>
      <c r="U445" s="166"/>
    </row>
    <row r="446" ht="13.65" customHeight="1">
      <c r="A446" s="166"/>
      <c r="B446" s="166"/>
      <c r="C446" s="166"/>
      <c r="D446" s="166"/>
      <c r="E446" s="166"/>
      <c r="F446" s="166"/>
      <c r="G446" s="166"/>
      <c r="H446" s="166"/>
      <c r="I446" s="166"/>
      <c r="J446" s="166"/>
      <c r="K446" s="166"/>
      <c r="L446" s="166"/>
      <c r="M446" s="166"/>
      <c r="N446" s="166"/>
      <c r="O446" s="166"/>
      <c r="P446" s="166"/>
      <c r="Q446" s="166"/>
      <c r="R446" s="166"/>
      <c r="S446" s="166"/>
      <c r="T446" s="166"/>
      <c r="U446" s="166"/>
    </row>
    <row r="447" ht="13.65" customHeight="1">
      <c r="A447" s="166"/>
      <c r="B447" s="166"/>
      <c r="C447" s="166"/>
      <c r="D447" s="166"/>
      <c r="E447" s="166"/>
      <c r="F447" s="166"/>
      <c r="G447" s="166"/>
      <c r="H447" s="166"/>
      <c r="I447" s="166"/>
      <c r="J447" s="166"/>
      <c r="K447" s="166"/>
      <c r="L447" s="166"/>
      <c r="M447" s="166"/>
      <c r="N447" s="166"/>
      <c r="O447" s="166"/>
      <c r="P447" s="166"/>
      <c r="Q447" s="166"/>
      <c r="R447" s="166"/>
      <c r="S447" s="166"/>
      <c r="T447" s="166"/>
      <c r="U447" s="166"/>
    </row>
    <row r="448" ht="13.65" customHeight="1">
      <c r="A448" s="166"/>
      <c r="B448" s="166"/>
      <c r="C448" s="166"/>
      <c r="D448" s="166"/>
      <c r="E448" s="166"/>
      <c r="F448" s="166"/>
      <c r="G448" s="166"/>
      <c r="H448" s="166"/>
      <c r="I448" s="166"/>
      <c r="J448" s="166"/>
      <c r="K448" s="166"/>
      <c r="L448" s="166"/>
      <c r="M448" s="166"/>
      <c r="N448" s="166"/>
      <c r="O448" s="166"/>
      <c r="P448" s="166"/>
      <c r="Q448" s="166"/>
      <c r="R448" s="166"/>
      <c r="S448" s="166"/>
      <c r="T448" s="166"/>
      <c r="U448" s="166"/>
    </row>
    <row r="449" ht="13.65" customHeight="1">
      <c r="A449" s="166"/>
      <c r="B449" s="166"/>
      <c r="C449" s="166"/>
      <c r="D449" s="166"/>
      <c r="E449" s="166"/>
      <c r="F449" s="166"/>
      <c r="G449" s="166"/>
      <c r="H449" s="166"/>
      <c r="I449" s="166"/>
      <c r="J449" s="166"/>
      <c r="K449" s="166"/>
      <c r="L449" s="166"/>
      <c r="M449" s="166"/>
      <c r="N449" s="166"/>
      <c r="O449" s="166"/>
      <c r="P449" s="166"/>
      <c r="Q449" s="166"/>
      <c r="R449" s="166"/>
      <c r="S449" s="166"/>
      <c r="T449" s="166"/>
      <c r="U449" s="166"/>
    </row>
    <row r="450" ht="13.65" customHeight="1">
      <c r="A450" s="166"/>
      <c r="B450" s="166"/>
      <c r="C450" s="166"/>
      <c r="D450" s="166"/>
      <c r="E450" s="166"/>
      <c r="F450" s="166"/>
      <c r="G450" s="166"/>
      <c r="H450" s="166"/>
      <c r="I450" s="166"/>
      <c r="J450" s="166"/>
      <c r="K450" s="166"/>
      <c r="L450" s="166"/>
      <c r="M450" s="166"/>
      <c r="N450" s="166"/>
      <c r="O450" s="166"/>
      <c r="P450" s="166"/>
      <c r="Q450" s="166"/>
      <c r="R450" s="166"/>
      <c r="S450" s="166"/>
      <c r="T450" s="166"/>
      <c r="U450" s="166"/>
    </row>
    <row r="451" ht="13.65" customHeight="1">
      <c r="A451" s="166"/>
      <c r="B451" s="166"/>
      <c r="C451" s="166"/>
      <c r="D451" s="166"/>
      <c r="E451" s="166"/>
      <c r="F451" s="166"/>
      <c r="G451" s="166"/>
      <c r="H451" s="166"/>
      <c r="I451" s="166"/>
      <c r="J451" s="166"/>
      <c r="K451" s="166"/>
      <c r="L451" s="166"/>
      <c r="M451" s="166"/>
      <c r="N451" s="166"/>
      <c r="O451" s="166"/>
      <c r="P451" s="166"/>
      <c r="Q451" s="166"/>
      <c r="R451" s="166"/>
      <c r="S451" s="166"/>
      <c r="T451" s="166"/>
      <c r="U451" s="166"/>
    </row>
    <row r="452" ht="13.65" customHeight="1">
      <c r="A452" s="166"/>
      <c r="B452" s="166"/>
      <c r="C452" s="166"/>
      <c r="D452" s="166"/>
      <c r="E452" s="166"/>
      <c r="F452" s="166"/>
      <c r="G452" s="166"/>
      <c r="H452" s="166"/>
      <c r="I452" s="166"/>
      <c r="J452" s="166"/>
      <c r="K452" s="166"/>
      <c r="L452" s="166"/>
      <c r="M452" s="166"/>
      <c r="N452" s="166"/>
      <c r="O452" s="166"/>
      <c r="P452" s="166"/>
      <c r="Q452" s="166"/>
      <c r="R452" s="166"/>
      <c r="S452" s="166"/>
      <c r="T452" s="166"/>
      <c r="U452" s="166"/>
    </row>
    <row r="453" ht="13.65" customHeight="1">
      <c r="A453" s="166"/>
      <c r="B453" s="166"/>
      <c r="C453" s="166"/>
      <c r="D453" s="166"/>
      <c r="E453" s="166"/>
      <c r="F453" s="166"/>
      <c r="G453" s="166"/>
      <c r="H453" s="166"/>
      <c r="I453" s="166"/>
      <c r="J453" s="166"/>
      <c r="K453" s="166"/>
      <c r="L453" s="166"/>
      <c r="M453" s="166"/>
      <c r="N453" s="166"/>
      <c r="O453" s="166"/>
      <c r="P453" s="166"/>
      <c r="Q453" s="166"/>
      <c r="R453" s="166"/>
      <c r="S453" s="166"/>
      <c r="T453" s="166"/>
      <c r="U453" s="166"/>
    </row>
    <row r="454" ht="13.65" customHeight="1">
      <c r="A454" s="166"/>
      <c r="B454" s="166"/>
      <c r="C454" s="166"/>
      <c r="D454" s="166"/>
      <c r="E454" s="166"/>
      <c r="F454" s="166"/>
      <c r="G454" s="166"/>
      <c r="H454" s="166"/>
      <c r="I454" s="166"/>
      <c r="J454" s="166"/>
      <c r="K454" s="166"/>
      <c r="L454" s="166"/>
      <c r="M454" s="166"/>
      <c r="N454" s="166"/>
      <c r="O454" s="166"/>
      <c r="P454" s="166"/>
      <c r="Q454" s="166"/>
      <c r="R454" s="166"/>
      <c r="S454" s="166"/>
      <c r="T454" s="166"/>
      <c r="U454" s="166"/>
    </row>
    <row r="455" ht="13.65" customHeight="1">
      <c r="A455" s="166"/>
      <c r="B455" s="166"/>
      <c r="C455" s="166"/>
      <c r="D455" s="166"/>
      <c r="E455" s="166"/>
      <c r="F455" s="166"/>
      <c r="G455" s="166"/>
      <c r="H455" s="166"/>
      <c r="I455" s="166"/>
      <c r="J455" s="166"/>
      <c r="K455" s="166"/>
      <c r="L455" s="166"/>
      <c r="M455" s="166"/>
      <c r="N455" s="166"/>
      <c r="O455" s="166"/>
      <c r="P455" s="166"/>
      <c r="Q455" s="166"/>
      <c r="R455" s="166"/>
      <c r="S455" s="166"/>
      <c r="T455" s="166"/>
      <c r="U455" s="166"/>
    </row>
    <row r="456" ht="13.65" customHeight="1">
      <c r="A456" s="166"/>
      <c r="B456" s="166"/>
      <c r="C456" s="166"/>
      <c r="D456" s="166"/>
      <c r="E456" s="166"/>
      <c r="F456" s="166"/>
      <c r="G456" s="166"/>
      <c r="H456" s="166"/>
      <c r="I456" s="166"/>
      <c r="J456" s="166"/>
      <c r="K456" s="166"/>
      <c r="L456" s="166"/>
      <c r="M456" s="166"/>
      <c r="N456" s="166"/>
      <c r="O456" s="166"/>
      <c r="P456" s="166"/>
      <c r="Q456" s="166"/>
      <c r="R456" s="166"/>
      <c r="S456" s="166"/>
      <c r="T456" s="166"/>
      <c r="U456" s="166"/>
    </row>
    <row r="457" ht="13.65" customHeight="1">
      <c r="A457" s="166"/>
      <c r="B457" s="166"/>
      <c r="C457" s="166"/>
      <c r="D457" s="166"/>
      <c r="E457" s="166"/>
      <c r="F457" s="166"/>
      <c r="G457" s="166"/>
      <c r="H457" s="166"/>
      <c r="I457" s="166"/>
      <c r="J457" s="166"/>
      <c r="K457" s="166"/>
      <c r="L457" s="166"/>
      <c r="M457" s="166"/>
      <c r="N457" s="166"/>
      <c r="O457" s="166"/>
      <c r="P457" s="166"/>
      <c r="Q457" s="166"/>
      <c r="R457" s="166"/>
      <c r="S457" s="166"/>
      <c r="T457" s="166"/>
      <c r="U457" s="166"/>
    </row>
    <row r="458" ht="13.65" customHeight="1">
      <c r="A458" s="166"/>
      <c r="B458" s="166"/>
      <c r="C458" s="166"/>
      <c r="D458" s="166"/>
      <c r="E458" s="166"/>
      <c r="F458" s="166"/>
      <c r="G458" s="166"/>
      <c r="H458" s="166"/>
      <c r="I458" s="166"/>
      <c r="J458" s="166"/>
      <c r="K458" s="166"/>
      <c r="L458" s="166"/>
      <c r="M458" s="166"/>
      <c r="N458" s="166"/>
      <c r="O458" s="166"/>
      <c r="P458" s="166"/>
      <c r="Q458" s="166"/>
      <c r="R458" s="166"/>
      <c r="S458" s="166"/>
      <c r="T458" s="166"/>
      <c r="U458" s="166"/>
    </row>
    <row r="459" ht="13.65" customHeight="1">
      <c r="A459" s="166"/>
      <c r="B459" s="166"/>
      <c r="C459" s="166"/>
      <c r="D459" s="166"/>
      <c r="E459" s="166"/>
      <c r="F459" s="166"/>
      <c r="G459" s="166"/>
      <c r="H459" s="166"/>
      <c r="I459" s="166"/>
      <c r="J459" s="166"/>
      <c r="K459" s="166"/>
      <c r="L459" s="166"/>
      <c r="M459" s="166"/>
      <c r="N459" s="166"/>
      <c r="O459" s="166"/>
      <c r="P459" s="166"/>
      <c r="Q459" s="166"/>
      <c r="R459" s="166"/>
      <c r="S459" s="166"/>
      <c r="T459" s="166"/>
      <c r="U459" s="166"/>
    </row>
    <row r="460" ht="13.65" customHeight="1">
      <c r="A460" s="166"/>
      <c r="B460" s="166"/>
      <c r="C460" s="166"/>
      <c r="D460" s="166"/>
      <c r="E460" s="166"/>
      <c r="F460" s="166"/>
      <c r="G460" s="166"/>
      <c r="H460" s="166"/>
      <c r="I460" s="166"/>
      <c r="J460" s="166"/>
      <c r="K460" s="166"/>
      <c r="L460" s="166"/>
      <c r="M460" s="166"/>
      <c r="N460" s="166"/>
      <c r="O460" s="166"/>
      <c r="P460" s="166"/>
      <c r="Q460" s="166"/>
      <c r="R460" s="166"/>
      <c r="S460" s="166"/>
      <c r="T460" s="166"/>
      <c r="U460" s="166"/>
    </row>
    <row r="461" ht="13.65" customHeight="1">
      <c r="A461" s="166"/>
      <c r="B461" s="166"/>
      <c r="C461" s="166"/>
      <c r="D461" s="166"/>
      <c r="E461" s="166"/>
      <c r="F461" s="166"/>
      <c r="G461" s="166"/>
      <c r="H461" s="166"/>
      <c r="I461" s="166"/>
      <c r="J461" s="166"/>
      <c r="K461" s="166"/>
      <c r="L461" s="166"/>
      <c r="M461" s="166"/>
      <c r="N461" s="166"/>
      <c r="O461" s="166"/>
      <c r="P461" s="166"/>
      <c r="Q461" s="166"/>
      <c r="R461" s="166"/>
      <c r="S461" s="166"/>
      <c r="T461" s="166"/>
      <c r="U461" s="166"/>
    </row>
    <row r="462" ht="13.65" customHeight="1">
      <c r="A462" s="166"/>
      <c r="B462" s="166"/>
      <c r="C462" s="166"/>
      <c r="D462" s="166"/>
      <c r="E462" s="166"/>
      <c r="F462" s="166"/>
      <c r="G462" s="166"/>
      <c r="H462" s="166"/>
      <c r="I462" s="166"/>
      <c r="J462" s="166"/>
      <c r="K462" s="166"/>
      <c r="L462" s="166"/>
      <c r="M462" s="166"/>
      <c r="N462" s="166"/>
      <c r="O462" s="166"/>
      <c r="P462" s="166"/>
      <c r="Q462" s="166"/>
      <c r="R462" s="166"/>
      <c r="S462" s="166"/>
      <c r="T462" s="166"/>
      <c r="U462" s="166"/>
    </row>
    <row r="463" ht="13.65" customHeight="1">
      <c r="A463" s="166"/>
      <c r="B463" s="166"/>
      <c r="C463" s="166"/>
      <c r="D463" s="166"/>
      <c r="E463" s="166"/>
      <c r="F463" s="166"/>
      <c r="G463" s="166"/>
      <c r="H463" s="166"/>
      <c r="I463" s="166"/>
      <c r="J463" s="166"/>
      <c r="K463" s="166"/>
      <c r="L463" s="166"/>
      <c r="M463" s="166"/>
      <c r="N463" s="166"/>
      <c r="O463" s="166"/>
      <c r="P463" s="166"/>
      <c r="Q463" s="166"/>
      <c r="R463" s="166"/>
      <c r="S463" s="166"/>
      <c r="T463" s="166"/>
      <c r="U463" s="166"/>
    </row>
    <row r="464" ht="13.65" customHeight="1">
      <c r="A464" s="166"/>
      <c r="B464" s="166"/>
      <c r="C464" s="166"/>
      <c r="D464" s="166"/>
      <c r="E464" s="166"/>
      <c r="F464" s="166"/>
      <c r="G464" s="166"/>
      <c r="H464" s="166"/>
      <c r="I464" s="166"/>
      <c r="J464" s="166"/>
      <c r="K464" s="166"/>
      <c r="L464" s="166"/>
      <c r="M464" s="166"/>
      <c r="N464" s="166"/>
      <c r="O464" s="166"/>
      <c r="P464" s="166"/>
      <c r="Q464" s="166"/>
      <c r="R464" s="166"/>
      <c r="S464" s="166"/>
      <c r="T464" s="166"/>
      <c r="U464" s="166"/>
    </row>
    <row r="465" ht="13.65" customHeight="1">
      <c r="A465" s="166"/>
      <c r="B465" s="166"/>
      <c r="C465" s="166"/>
      <c r="D465" s="166"/>
      <c r="E465" s="166"/>
      <c r="F465" s="166"/>
      <c r="G465" s="166"/>
      <c r="H465" s="166"/>
      <c r="I465" s="166"/>
      <c r="J465" s="166"/>
      <c r="K465" s="166"/>
      <c r="L465" s="166"/>
      <c r="M465" s="166"/>
      <c r="N465" s="166"/>
      <c r="O465" s="166"/>
      <c r="P465" s="166"/>
      <c r="Q465" s="166"/>
      <c r="R465" s="166"/>
      <c r="S465" s="166"/>
      <c r="T465" s="166"/>
      <c r="U465" s="166"/>
    </row>
    <row r="466" ht="13.65" customHeight="1">
      <c r="A466" s="166"/>
      <c r="B466" s="166"/>
      <c r="C466" s="166"/>
      <c r="D466" s="166"/>
      <c r="E466" s="166"/>
      <c r="F466" s="166"/>
      <c r="G466" s="166"/>
      <c r="H466" s="166"/>
      <c r="I466" s="166"/>
      <c r="J466" s="166"/>
      <c r="K466" s="166"/>
      <c r="L466" s="166"/>
      <c r="M466" s="166"/>
      <c r="N466" s="166"/>
      <c r="O466" s="166"/>
      <c r="P466" s="166"/>
      <c r="Q466" s="166"/>
      <c r="R466" s="166"/>
      <c r="S466" s="166"/>
      <c r="T466" s="166"/>
      <c r="U466" s="166"/>
    </row>
    <row r="467" ht="13.65" customHeight="1">
      <c r="A467" s="166"/>
      <c r="B467" s="166"/>
      <c r="C467" s="166"/>
      <c r="D467" s="166"/>
      <c r="E467" s="166"/>
      <c r="F467" s="166"/>
      <c r="G467" s="166"/>
      <c r="H467" s="166"/>
      <c r="I467" s="166"/>
      <c r="J467" s="166"/>
      <c r="K467" s="166"/>
      <c r="L467" s="166"/>
      <c r="M467" s="166"/>
      <c r="N467" s="166"/>
      <c r="O467" s="166"/>
      <c r="P467" s="166"/>
      <c r="Q467" s="166"/>
      <c r="R467" s="166"/>
      <c r="S467" s="166"/>
      <c r="T467" s="166"/>
      <c r="U467" s="166"/>
    </row>
    <row r="468" ht="13.65" customHeight="1">
      <c r="A468" s="166"/>
      <c r="B468" s="166"/>
      <c r="C468" s="166"/>
      <c r="D468" s="166"/>
      <c r="E468" s="166"/>
      <c r="F468" s="166"/>
      <c r="G468" s="166"/>
      <c r="H468" s="166"/>
      <c r="I468" s="166"/>
      <c r="J468" s="166"/>
      <c r="K468" s="166"/>
      <c r="L468" s="166"/>
      <c r="M468" s="166"/>
      <c r="N468" s="166"/>
      <c r="O468" s="166"/>
      <c r="P468" s="166"/>
      <c r="Q468" s="166"/>
      <c r="R468" s="166"/>
      <c r="S468" s="166"/>
      <c r="T468" s="166"/>
      <c r="U468" s="166"/>
    </row>
    <row r="469" ht="13.65" customHeight="1">
      <c r="A469" s="166"/>
      <c r="B469" s="166"/>
      <c r="C469" s="166"/>
      <c r="D469" s="166"/>
      <c r="E469" s="166"/>
      <c r="F469" s="166"/>
      <c r="G469" s="166"/>
      <c r="H469" s="166"/>
      <c r="I469" s="166"/>
      <c r="J469" s="166"/>
      <c r="K469" s="166"/>
      <c r="L469" s="166"/>
      <c r="M469" s="166"/>
      <c r="N469" s="166"/>
      <c r="O469" s="166"/>
      <c r="P469" s="166"/>
      <c r="Q469" s="166"/>
      <c r="R469" s="166"/>
      <c r="S469" s="166"/>
      <c r="T469" s="166"/>
      <c r="U469" s="166"/>
    </row>
    <row r="470" ht="13.65" customHeight="1">
      <c r="A470" s="166"/>
      <c r="B470" s="166"/>
      <c r="C470" s="166"/>
      <c r="D470" s="166"/>
      <c r="E470" s="166"/>
      <c r="F470" s="166"/>
      <c r="G470" s="166"/>
      <c r="H470" s="166"/>
      <c r="I470" s="166"/>
      <c r="J470" s="166"/>
      <c r="K470" s="166"/>
      <c r="L470" s="166"/>
      <c r="M470" s="166"/>
      <c r="N470" s="166"/>
      <c r="O470" s="166"/>
      <c r="P470" s="166"/>
      <c r="Q470" s="166"/>
      <c r="R470" s="166"/>
      <c r="S470" s="166"/>
      <c r="T470" s="166"/>
      <c r="U470" s="166"/>
    </row>
    <row r="471" ht="13.65" customHeight="1">
      <c r="A471" s="166"/>
      <c r="B471" s="166"/>
      <c r="C471" s="166"/>
      <c r="D471" s="166"/>
      <c r="E471" s="166"/>
      <c r="F471" s="166"/>
      <c r="G471" s="166"/>
      <c r="H471" s="166"/>
      <c r="I471" s="166"/>
      <c r="J471" s="166"/>
      <c r="K471" s="166"/>
      <c r="L471" s="166"/>
      <c r="M471" s="166"/>
      <c r="N471" s="166"/>
      <c r="O471" s="166"/>
      <c r="P471" s="166"/>
      <c r="Q471" s="166"/>
      <c r="R471" s="166"/>
      <c r="S471" s="166"/>
      <c r="T471" s="166"/>
      <c r="U471" s="166"/>
    </row>
    <row r="472" ht="13.65" customHeight="1">
      <c r="A472" s="166"/>
      <c r="B472" s="166"/>
      <c r="C472" s="166"/>
      <c r="D472" s="166"/>
      <c r="E472" s="166"/>
      <c r="F472" s="166"/>
      <c r="G472" s="166"/>
      <c r="H472" s="166"/>
      <c r="I472" s="166"/>
      <c r="J472" s="166"/>
      <c r="K472" s="166"/>
      <c r="L472" s="166"/>
      <c r="M472" s="166"/>
      <c r="N472" s="166"/>
      <c r="O472" s="166"/>
      <c r="P472" s="166"/>
      <c r="Q472" s="166"/>
      <c r="R472" s="166"/>
      <c r="S472" s="166"/>
      <c r="T472" s="166"/>
      <c r="U472" s="166"/>
    </row>
    <row r="473" ht="13.65" customHeight="1">
      <c r="A473" s="166"/>
      <c r="B473" s="166"/>
      <c r="C473" s="166"/>
      <c r="D473" s="166"/>
      <c r="E473" s="166"/>
      <c r="F473" s="166"/>
      <c r="G473" s="166"/>
      <c r="H473" s="166"/>
      <c r="I473" s="166"/>
      <c r="J473" s="166"/>
      <c r="K473" s="166"/>
      <c r="L473" s="166"/>
      <c r="M473" s="166"/>
      <c r="N473" s="166"/>
      <c r="O473" s="166"/>
      <c r="P473" s="166"/>
      <c r="Q473" s="166"/>
      <c r="R473" s="166"/>
      <c r="S473" s="166"/>
      <c r="T473" s="166"/>
      <c r="U473" s="166"/>
    </row>
    <row r="474" ht="13.65" customHeight="1">
      <c r="A474" s="166"/>
      <c r="B474" s="166"/>
      <c r="C474" s="166"/>
      <c r="D474" s="166"/>
      <c r="E474" s="166"/>
      <c r="F474" s="166"/>
      <c r="G474" s="166"/>
      <c r="H474" s="166"/>
      <c r="I474" s="166"/>
      <c r="J474" s="166"/>
      <c r="K474" s="166"/>
      <c r="L474" s="166"/>
      <c r="M474" s="166"/>
      <c r="N474" s="166"/>
      <c r="O474" s="166"/>
      <c r="P474" s="166"/>
      <c r="Q474" s="166"/>
      <c r="R474" s="166"/>
      <c r="S474" s="166"/>
      <c r="T474" s="166"/>
      <c r="U474" s="166"/>
    </row>
    <row r="475" ht="13.65" customHeight="1">
      <c r="A475" s="166"/>
      <c r="B475" s="166"/>
      <c r="C475" s="166"/>
      <c r="D475" s="166"/>
      <c r="E475" s="166"/>
      <c r="F475" s="166"/>
      <c r="G475" s="166"/>
      <c r="H475" s="166"/>
      <c r="I475" s="166"/>
      <c r="J475" s="166"/>
      <c r="K475" s="166"/>
      <c r="L475" s="166"/>
      <c r="M475" s="166"/>
      <c r="N475" s="166"/>
      <c r="O475" s="166"/>
      <c r="P475" s="166"/>
      <c r="Q475" s="166"/>
      <c r="R475" s="166"/>
      <c r="S475" s="166"/>
      <c r="T475" s="166"/>
      <c r="U475" s="166"/>
    </row>
    <row r="476" ht="13.65" customHeight="1">
      <c r="A476" s="166"/>
      <c r="B476" s="166"/>
      <c r="C476" s="166"/>
      <c r="D476" s="166"/>
      <c r="E476" s="166"/>
      <c r="F476" s="166"/>
      <c r="G476" s="166"/>
      <c r="H476" s="166"/>
      <c r="I476" s="166"/>
      <c r="J476" s="166"/>
      <c r="K476" s="166"/>
      <c r="L476" s="166"/>
      <c r="M476" s="166"/>
      <c r="N476" s="166"/>
      <c r="O476" s="166"/>
      <c r="P476" s="166"/>
      <c r="Q476" s="166"/>
      <c r="R476" s="166"/>
      <c r="S476" s="166"/>
      <c r="T476" s="166"/>
      <c r="U476" s="166"/>
    </row>
    <row r="477" ht="13.65" customHeight="1">
      <c r="A477" s="166"/>
      <c r="B477" s="166"/>
      <c r="C477" s="166"/>
      <c r="D477" s="166"/>
      <c r="E477" s="166"/>
      <c r="F477" s="166"/>
      <c r="G477" s="166"/>
      <c r="H477" s="166"/>
      <c r="I477" s="166"/>
      <c r="J477" s="166"/>
      <c r="K477" s="166"/>
      <c r="L477" s="166"/>
      <c r="M477" s="166"/>
      <c r="N477" s="166"/>
      <c r="O477" s="166"/>
      <c r="P477" s="166"/>
      <c r="Q477" s="166"/>
      <c r="R477" s="166"/>
      <c r="S477" s="166"/>
      <c r="T477" s="166"/>
      <c r="U477" s="166"/>
    </row>
    <row r="478" ht="13.65" customHeight="1">
      <c r="A478" s="166"/>
      <c r="B478" s="166"/>
      <c r="C478" s="166"/>
      <c r="D478" s="166"/>
      <c r="E478" s="166"/>
      <c r="F478" s="166"/>
      <c r="G478" s="166"/>
      <c r="H478" s="166"/>
      <c r="I478" s="166"/>
      <c r="J478" s="166"/>
      <c r="K478" s="166"/>
      <c r="L478" s="166"/>
      <c r="M478" s="166"/>
      <c r="N478" s="166"/>
      <c r="O478" s="166"/>
      <c r="P478" s="166"/>
      <c r="Q478" s="166"/>
      <c r="R478" s="166"/>
      <c r="S478" s="166"/>
      <c r="T478" s="166"/>
      <c r="U478" s="166"/>
    </row>
    <row r="479" ht="13.65" customHeight="1">
      <c r="A479" s="166"/>
      <c r="B479" s="166"/>
      <c r="C479" s="166"/>
      <c r="D479" s="166"/>
      <c r="E479" s="166"/>
      <c r="F479" s="166"/>
      <c r="G479" s="166"/>
      <c r="H479" s="166"/>
      <c r="I479" s="166"/>
      <c r="J479" s="166"/>
      <c r="K479" s="166"/>
      <c r="L479" s="166"/>
      <c r="M479" s="166"/>
      <c r="N479" s="166"/>
      <c r="O479" s="166"/>
      <c r="P479" s="166"/>
      <c r="Q479" s="166"/>
      <c r="R479" s="166"/>
      <c r="S479" s="166"/>
      <c r="T479" s="166"/>
      <c r="U479" s="166"/>
    </row>
    <row r="480" ht="13.65" customHeight="1">
      <c r="A480" s="166"/>
      <c r="B480" s="166"/>
      <c r="C480" s="166"/>
      <c r="D480" s="166"/>
      <c r="E480" s="166"/>
      <c r="F480" s="166"/>
      <c r="G480" s="166"/>
      <c r="H480" s="166"/>
      <c r="I480" s="166"/>
      <c r="J480" s="166"/>
      <c r="K480" s="166"/>
      <c r="L480" s="166"/>
      <c r="M480" s="166"/>
      <c r="N480" s="166"/>
      <c r="O480" s="166"/>
      <c r="P480" s="166"/>
      <c r="Q480" s="166"/>
      <c r="R480" s="166"/>
      <c r="S480" s="166"/>
      <c r="T480" s="166"/>
      <c r="U480" s="166"/>
    </row>
    <row r="481" ht="13.65" customHeight="1">
      <c r="A481" s="166"/>
      <c r="B481" s="166"/>
      <c r="C481" s="166"/>
      <c r="D481" s="166"/>
      <c r="E481" s="166"/>
      <c r="F481" s="166"/>
      <c r="G481" s="166"/>
      <c r="H481" s="166"/>
      <c r="I481" s="166"/>
      <c r="J481" s="166"/>
      <c r="K481" s="166"/>
      <c r="L481" s="166"/>
      <c r="M481" s="166"/>
      <c r="N481" s="166"/>
      <c r="O481" s="166"/>
      <c r="P481" s="166"/>
      <c r="Q481" s="166"/>
      <c r="R481" s="166"/>
      <c r="S481" s="166"/>
      <c r="T481" s="166"/>
      <c r="U481" s="166"/>
    </row>
    <row r="482" ht="13.65" customHeight="1">
      <c r="A482" s="166"/>
      <c r="B482" s="166"/>
      <c r="C482" s="166"/>
      <c r="D482" s="166"/>
      <c r="E482" s="166"/>
      <c r="F482" s="166"/>
      <c r="G482" s="166"/>
      <c r="H482" s="166"/>
      <c r="I482" s="166"/>
      <c r="J482" s="166"/>
      <c r="K482" s="166"/>
      <c r="L482" s="166"/>
      <c r="M482" s="166"/>
      <c r="N482" s="166"/>
      <c r="O482" s="166"/>
      <c r="P482" s="166"/>
      <c r="Q482" s="166"/>
      <c r="R482" s="166"/>
      <c r="S482" s="166"/>
      <c r="T482" s="166"/>
      <c r="U482" s="166"/>
    </row>
    <row r="483" ht="13.65" customHeight="1">
      <c r="A483" s="166"/>
      <c r="B483" s="166"/>
      <c r="C483" s="166"/>
      <c r="D483" s="166"/>
      <c r="E483" s="166"/>
      <c r="F483" s="166"/>
      <c r="G483" s="166"/>
      <c r="H483" s="166"/>
      <c r="I483" s="166"/>
      <c r="J483" s="166"/>
      <c r="K483" s="166"/>
      <c r="L483" s="166"/>
      <c r="M483" s="166"/>
      <c r="N483" s="166"/>
      <c r="O483" s="166"/>
      <c r="P483" s="166"/>
      <c r="Q483" s="166"/>
      <c r="R483" s="166"/>
      <c r="S483" s="166"/>
      <c r="T483" s="166"/>
      <c r="U483" s="166"/>
    </row>
    <row r="484" ht="13.65" customHeight="1">
      <c r="A484" s="166"/>
      <c r="B484" s="166"/>
      <c r="C484" s="166"/>
      <c r="D484" s="166"/>
      <c r="E484" s="166"/>
      <c r="F484" s="166"/>
      <c r="G484" s="166"/>
      <c r="H484" s="166"/>
      <c r="I484" s="166"/>
      <c r="J484" s="166"/>
      <c r="K484" s="166"/>
      <c r="L484" s="166"/>
      <c r="M484" s="166"/>
      <c r="N484" s="166"/>
      <c r="O484" s="166"/>
      <c r="P484" s="166"/>
      <c r="Q484" s="166"/>
      <c r="R484" s="166"/>
      <c r="S484" s="166"/>
      <c r="T484" s="166"/>
      <c r="U484" s="166"/>
    </row>
    <row r="485" ht="13.65" customHeight="1">
      <c r="A485" s="166"/>
      <c r="B485" s="166"/>
      <c r="C485" s="166"/>
      <c r="D485" s="166"/>
      <c r="E485" s="166"/>
      <c r="F485" s="166"/>
      <c r="G485" s="166"/>
      <c r="H485" s="166"/>
      <c r="I485" s="166"/>
      <c r="J485" s="166"/>
      <c r="K485" s="166"/>
      <c r="L485" s="166"/>
      <c r="M485" s="166"/>
      <c r="N485" s="166"/>
      <c r="O485" s="166"/>
      <c r="P485" s="166"/>
      <c r="Q485" s="166"/>
      <c r="R485" s="166"/>
      <c r="S485" s="166"/>
      <c r="T485" s="166"/>
      <c r="U485" s="166"/>
    </row>
    <row r="486" ht="13.65" customHeight="1">
      <c r="A486" s="166"/>
      <c r="B486" s="166"/>
      <c r="C486" s="166"/>
      <c r="D486" s="166"/>
      <c r="E486" s="166"/>
      <c r="F486" s="166"/>
      <c r="G486" s="166"/>
      <c r="H486" s="166"/>
      <c r="I486" s="166"/>
      <c r="J486" s="166"/>
      <c r="K486" s="166"/>
      <c r="L486" s="166"/>
      <c r="M486" s="166"/>
      <c r="N486" s="166"/>
      <c r="O486" s="166"/>
      <c r="P486" s="166"/>
      <c r="Q486" s="166"/>
      <c r="R486" s="166"/>
      <c r="S486" s="166"/>
      <c r="T486" s="166"/>
      <c r="U486" s="166"/>
    </row>
    <row r="487" ht="13.65" customHeight="1">
      <c r="A487" s="166"/>
      <c r="B487" s="166"/>
      <c r="C487" s="166"/>
      <c r="D487" s="166"/>
      <c r="E487" s="166"/>
      <c r="F487" s="166"/>
      <c r="G487" s="166"/>
      <c r="H487" s="166"/>
      <c r="I487" s="166"/>
      <c r="J487" s="166"/>
      <c r="K487" s="166"/>
      <c r="L487" s="166"/>
      <c r="M487" s="166"/>
      <c r="N487" s="166"/>
      <c r="O487" s="166"/>
      <c r="P487" s="166"/>
      <c r="Q487" s="166"/>
      <c r="R487" s="166"/>
      <c r="S487" s="166"/>
      <c r="T487" s="166"/>
      <c r="U487" s="166"/>
    </row>
    <row r="488" ht="13.65" customHeight="1">
      <c r="A488" s="166"/>
      <c r="B488" s="166"/>
      <c r="C488" s="166"/>
      <c r="D488" s="166"/>
      <c r="E488" s="166"/>
      <c r="F488" s="166"/>
      <c r="G488" s="166"/>
      <c r="H488" s="166"/>
      <c r="I488" s="166"/>
      <c r="J488" s="166"/>
      <c r="K488" s="166"/>
      <c r="L488" s="166"/>
      <c r="M488" s="166"/>
      <c r="N488" s="166"/>
      <c r="O488" s="166"/>
      <c r="P488" s="166"/>
      <c r="Q488" s="166"/>
      <c r="R488" s="166"/>
      <c r="S488" s="166"/>
      <c r="T488" s="166"/>
      <c r="U488" s="166"/>
    </row>
    <row r="489" ht="13.65" customHeight="1">
      <c r="A489" s="166"/>
      <c r="B489" s="166"/>
      <c r="C489" s="166"/>
      <c r="D489" s="166"/>
      <c r="E489" s="166"/>
      <c r="F489" s="166"/>
      <c r="G489" s="166"/>
      <c r="H489" s="166"/>
      <c r="I489" s="166"/>
      <c r="J489" s="166"/>
      <c r="K489" s="166"/>
      <c r="L489" s="166"/>
      <c r="M489" s="166"/>
      <c r="N489" s="166"/>
      <c r="O489" s="166"/>
      <c r="P489" s="166"/>
      <c r="Q489" s="166"/>
      <c r="R489" s="166"/>
      <c r="S489" s="166"/>
      <c r="T489" s="166"/>
      <c r="U489" s="166"/>
    </row>
    <row r="490" ht="13.65" customHeight="1">
      <c r="A490" s="166"/>
      <c r="B490" s="166"/>
      <c r="C490" s="166"/>
      <c r="D490" s="166"/>
      <c r="E490" s="166"/>
      <c r="F490" s="166"/>
      <c r="G490" s="166"/>
      <c r="H490" s="166"/>
      <c r="I490" s="166"/>
      <c r="J490" s="166"/>
      <c r="K490" s="166"/>
      <c r="L490" s="166"/>
      <c r="M490" s="166"/>
      <c r="N490" s="166"/>
      <c r="O490" s="166"/>
      <c r="P490" s="166"/>
      <c r="Q490" s="166"/>
      <c r="R490" s="166"/>
      <c r="S490" s="166"/>
      <c r="T490" s="166"/>
      <c r="U490" s="166"/>
    </row>
    <row r="491" ht="13.65" customHeight="1">
      <c r="A491" s="166"/>
      <c r="B491" s="166"/>
      <c r="C491" s="166"/>
      <c r="D491" s="166"/>
      <c r="E491" s="166"/>
      <c r="F491" s="166"/>
      <c r="G491" s="166"/>
      <c r="H491" s="166"/>
      <c r="I491" s="166"/>
      <c r="J491" s="166"/>
      <c r="K491" s="166"/>
      <c r="L491" s="166"/>
      <c r="M491" s="166"/>
      <c r="N491" s="166"/>
      <c r="O491" s="166"/>
      <c r="P491" s="166"/>
      <c r="Q491" s="166"/>
      <c r="R491" s="166"/>
      <c r="S491" s="166"/>
      <c r="T491" s="166"/>
      <c r="U491" s="166"/>
    </row>
    <row r="492" ht="13.65" customHeight="1">
      <c r="A492" s="166"/>
      <c r="B492" s="166"/>
      <c r="C492" s="166"/>
      <c r="D492" s="166"/>
      <c r="E492" s="166"/>
      <c r="F492" s="166"/>
      <c r="G492" s="166"/>
      <c r="H492" s="166"/>
      <c r="I492" s="166"/>
      <c r="J492" s="166"/>
      <c r="K492" s="166"/>
      <c r="L492" s="166"/>
      <c r="M492" s="166"/>
      <c r="N492" s="166"/>
      <c r="O492" s="166"/>
      <c r="P492" s="166"/>
      <c r="Q492" s="166"/>
      <c r="R492" s="166"/>
      <c r="S492" s="166"/>
      <c r="T492" s="166"/>
      <c r="U492" s="166"/>
    </row>
    <row r="493" ht="13.65" customHeight="1">
      <c r="A493" s="166"/>
      <c r="B493" s="166"/>
      <c r="C493" s="166"/>
      <c r="D493" s="166"/>
      <c r="E493" s="166"/>
      <c r="F493" s="166"/>
      <c r="G493" s="166"/>
      <c r="H493" s="166"/>
      <c r="I493" s="166"/>
      <c r="J493" s="166"/>
      <c r="K493" s="166"/>
      <c r="L493" s="166"/>
      <c r="M493" s="166"/>
      <c r="N493" s="166"/>
      <c r="O493" s="166"/>
      <c r="P493" s="166"/>
      <c r="Q493" s="166"/>
      <c r="R493" s="166"/>
      <c r="S493" s="166"/>
      <c r="T493" s="166"/>
      <c r="U493" s="166"/>
    </row>
    <row r="494" ht="13.65" customHeight="1">
      <c r="A494" s="166"/>
      <c r="B494" s="166"/>
      <c r="C494" s="166"/>
      <c r="D494" s="166"/>
      <c r="E494" s="166"/>
      <c r="F494" s="166"/>
      <c r="G494" s="166"/>
      <c r="H494" s="166"/>
      <c r="I494" s="166"/>
      <c r="J494" s="166"/>
      <c r="K494" s="166"/>
      <c r="L494" s="166"/>
      <c r="M494" s="166"/>
      <c r="N494" s="166"/>
      <c r="O494" s="166"/>
      <c r="P494" s="166"/>
      <c r="Q494" s="166"/>
      <c r="R494" s="166"/>
      <c r="S494" s="166"/>
      <c r="T494" s="166"/>
      <c r="U494" s="166"/>
    </row>
    <row r="495" ht="13.65" customHeight="1">
      <c r="A495" s="166"/>
      <c r="B495" s="166"/>
      <c r="C495" s="166"/>
      <c r="D495" s="166"/>
      <c r="E495" s="166"/>
      <c r="F495" s="166"/>
      <c r="G495" s="166"/>
      <c r="H495" s="166"/>
      <c r="I495" s="166"/>
      <c r="J495" s="166"/>
      <c r="K495" s="166"/>
      <c r="L495" s="166"/>
      <c r="M495" s="166"/>
      <c r="N495" s="166"/>
      <c r="O495" s="166"/>
      <c r="P495" s="166"/>
      <c r="Q495" s="166"/>
      <c r="R495" s="166"/>
      <c r="S495" s="166"/>
      <c r="T495" s="166"/>
      <c r="U495" s="166"/>
    </row>
    <row r="496" ht="13.65" customHeight="1">
      <c r="A496" s="166"/>
      <c r="B496" s="166"/>
      <c r="C496" s="166"/>
      <c r="D496" s="166"/>
      <c r="E496" s="166"/>
      <c r="F496" s="166"/>
      <c r="G496" s="166"/>
      <c r="H496" s="166"/>
      <c r="I496" s="166"/>
      <c r="J496" s="166"/>
      <c r="K496" s="166"/>
      <c r="L496" s="166"/>
      <c r="M496" s="166"/>
      <c r="N496" s="166"/>
      <c r="O496" s="166"/>
      <c r="P496" s="166"/>
      <c r="Q496" s="166"/>
      <c r="R496" s="166"/>
      <c r="S496" s="166"/>
      <c r="T496" s="166"/>
      <c r="U496" s="166"/>
    </row>
    <row r="497" ht="13.65" customHeight="1">
      <c r="A497" s="166"/>
      <c r="B497" s="166"/>
      <c r="C497" s="166"/>
      <c r="D497" s="166"/>
      <c r="E497" s="166"/>
      <c r="F497" s="166"/>
      <c r="G497" s="166"/>
      <c r="H497" s="166"/>
      <c r="I497" s="166"/>
      <c r="J497" s="166"/>
      <c r="K497" s="166"/>
      <c r="L497" s="166"/>
      <c r="M497" s="166"/>
      <c r="N497" s="166"/>
      <c r="O497" s="166"/>
      <c r="P497" s="166"/>
      <c r="Q497" s="166"/>
      <c r="R497" s="166"/>
      <c r="S497" s="166"/>
      <c r="T497" s="166"/>
      <c r="U497" s="166"/>
    </row>
    <row r="498" ht="13.65" customHeight="1">
      <c r="A498" s="166"/>
      <c r="B498" s="166"/>
      <c r="C498" s="166"/>
      <c r="D498" s="166"/>
      <c r="E498" s="166"/>
      <c r="F498" s="166"/>
      <c r="G498" s="166"/>
      <c r="H498" s="166"/>
      <c r="I498" s="166"/>
      <c r="J498" s="166"/>
      <c r="K498" s="166"/>
      <c r="L498" s="166"/>
      <c r="M498" s="166"/>
      <c r="N498" s="166"/>
      <c r="O498" s="166"/>
      <c r="P498" s="166"/>
      <c r="Q498" s="166"/>
      <c r="R498" s="166"/>
      <c r="S498" s="166"/>
      <c r="T498" s="166"/>
      <c r="U498" s="166"/>
    </row>
    <row r="499" ht="13.65" customHeight="1">
      <c r="A499" s="166"/>
      <c r="B499" s="166"/>
      <c r="C499" s="166"/>
      <c r="D499" s="166"/>
      <c r="E499" s="166"/>
      <c r="F499" s="166"/>
      <c r="G499" s="166"/>
      <c r="H499" s="166"/>
      <c r="I499" s="166"/>
      <c r="J499" s="166"/>
      <c r="K499" s="166"/>
      <c r="L499" s="166"/>
      <c r="M499" s="166"/>
      <c r="N499" s="166"/>
      <c r="O499" s="166"/>
      <c r="P499" s="166"/>
      <c r="Q499" s="166"/>
      <c r="R499" s="166"/>
      <c r="S499" s="166"/>
      <c r="T499" s="166"/>
      <c r="U499" s="166"/>
    </row>
    <row r="500" ht="13.65" customHeight="1">
      <c r="A500" s="166"/>
      <c r="B500" s="166"/>
      <c r="C500" s="166"/>
      <c r="D500" s="166"/>
      <c r="E500" s="166"/>
      <c r="F500" s="166"/>
      <c r="G500" s="166"/>
      <c r="H500" s="166"/>
      <c r="I500" s="166"/>
      <c r="J500" s="166"/>
      <c r="K500" s="166"/>
      <c r="L500" s="166"/>
      <c r="M500" s="166"/>
      <c r="N500" s="166"/>
      <c r="O500" s="166"/>
      <c r="P500" s="166"/>
      <c r="Q500" s="166"/>
      <c r="R500" s="166"/>
      <c r="S500" s="166"/>
      <c r="T500" s="166"/>
      <c r="U500" s="166"/>
    </row>
    <row r="501" ht="13.65" customHeight="1">
      <c r="A501" s="166"/>
      <c r="B501" s="166"/>
      <c r="C501" s="166"/>
      <c r="D501" s="166"/>
      <c r="E501" s="166"/>
      <c r="F501" s="166"/>
      <c r="G501" s="166"/>
      <c r="H501" s="166"/>
      <c r="I501" s="166"/>
      <c r="J501" s="166"/>
      <c r="K501" s="166"/>
      <c r="L501" s="166"/>
      <c r="M501" s="166"/>
      <c r="N501" s="166"/>
      <c r="O501" s="166"/>
      <c r="P501" s="166"/>
      <c r="Q501" s="166"/>
      <c r="R501" s="166"/>
      <c r="S501" s="166"/>
      <c r="T501" s="166"/>
      <c r="U501" s="166"/>
    </row>
    <row r="502" ht="13.65" customHeight="1">
      <c r="A502" s="166"/>
      <c r="B502" s="166"/>
      <c r="C502" s="166"/>
      <c r="D502" s="166"/>
      <c r="E502" s="166"/>
      <c r="F502" s="166"/>
      <c r="G502" s="166"/>
      <c r="H502" s="166"/>
      <c r="I502" s="166"/>
      <c r="J502" s="166"/>
      <c r="K502" s="166"/>
      <c r="L502" s="166"/>
      <c r="M502" s="166"/>
      <c r="N502" s="166"/>
      <c r="O502" s="166"/>
      <c r="P502" s="166"/>
      <c r="Q502" s="166"/>
      <c r="R502" s="166"/>
      <c r="S502" s="166"/>
      <c r="T502" s="166"/>
      <c r="U502" s="166"/>
    </row>
    <row r="503" ht="13.65" customHeight="1">
      <c r="A503" s="166"/>
      <c r="B503" s="166"/>
      <c r="C503" s="166"/>
      <c r="D503" s="166"/>
      <c r="E503" s="166"/>
      <c r="F503" s="166"/>
      <c r="G503" s="166"/>
      <c r="H503" s="166"/>
      <c r="I503" s="166"/>
      <c r="J503" s="166"/>
      <c r="K503" s="166"/>
      <c r="L503" s="166"/>
      <c r="M503" s="166"/>
      <c r="N503" s="166"/>
      <c r="O503" s="166"/>
      <c r="P503" s="166"/>
      <c r="Q503" s="166"/>
      <c r="R503" s="166"/>
      <c r="S503" s="166"/>
      <c r="T503" s="166"/>
      <c r="U503" s="166"/>
    </row>
    <row r="504" ht="13.65" customHeight="1">
      <c r="A504" s="166"/>
      <c r="B504" s="166"/>
      <c r="C504" s="166"/>
      <c r="D504" s="166"/>
      <c r="E504" s="166"/>
      <c r="F504" s="166"/>
      <c r="G504" s="166"/>
      <c r="H504" s="166"/>
      <c r="I504" s="166"/>
      <c r="J504" s="166"/>
      <c r="K504" s="166"/>
      <c r="L504" s="166"/>
      <c r="M504" s="166"/>
      <c r="N504" s="166"/>
      <c r="O504" s="166"/>
      <c r="P504" s="166"/>
      <c r="Q504" s="166"/>
      <c r="R504" s="166"/>
      <c r="S504" s="166"/>
      <c r="T504" s="166"/>
      <c r="U504" s="166"/>
    </row>
    <row r="505" ht="13.65" customHeight="1">
      <c r="A505" s="166"/>
      <c r="B505" s="166"/>
      <c r="C505" s="166"/>
      <c r="D505" s="166"/>
      <c r="E505" s="166"/>
      <c r="F505" s="166"/>
      <c r="G505" s="166"/>
      <c r="H505" s="166"/>
      <c r="I505" s="166"/>
      <c r="J505" s="166"/>
      <c r="K505" s="166"/>
      <c r="L505" s="166"/>
      <c r="M505" s="166"/>
      <c r="N505" s="166"/>
      <c r="O505" s="166"/>
      <c r="P505" s="166"/>
      <c r="Q505" s="166"/>
      <c r="R505" s="166"/>
      <c r="S505" s="166"/>
      <c r="T505" s="166"/>
      <c r="U505" s="166"/>
    </row>
    <row r="506" ht="13.65" customHeight="1">
      <c r="A506" s="166"/>
      <c r="B506" s="166"/>
      <c r="C506" s="166"/>
      <c r="D506" s="166"/>
      <c r="E506" s="166"/>
      <c r="F506" s="166"/>
      <c r="G506" s="166"/>
      <c r="H506" s="166"/>
      <c r="I506" s="166"/>
      <c r="J506" s="166"/>
      <c r="K506" s="166"/>
      <c r="L506" s="166"/>
      <c r="M506" s="166"/>
      <c r="N506" s="166"/>
      <c r="O506" s="166"/>
      <c r="P506" s="166"/>
      <c r="Q506" s="166"/>
      <c r="R506" s="166"/>
      <c r="S506" s="166"/>
      <c r="T506" s="166"/>
      <c r="U506" s="166"/>
    </row>
    <row r="507" ht="13.65" customHeight="1">
      <c r="A507" s="166"/>
      <c r="B507" s="166"/>
      <c r="C507" s="166"/>
      <c r="D507" s="166"/>
      <c r="E507" s="166"/>
      <c r="F507" s="166"/>
      <c r="G507" s="166"/>
      <c r="H507" s="166"/>
      <c r="I507" s="166"/>
      <c r="J507" s="166"/>
      <c r="K507" s="166"/>
      <c r="L507" s="166"/>
      <c r="M507" s="166"/>
      <c r="N507" s="166"/>
      <c r="O507" s="166"/>
      <c r="P507" s="166"/>
      <c r="Q507" s="166"/>
      <c r="R507" s="166"/>
      <c r="S507" s="166"/>
      <c r="T507" s="166"/>
      <c r="U507" s="166"/>
    </row>
    <row r="508" ht="13.65" customHeight="1">
      <c r="A508" s="166"/>
      <c r="B508" s="166"/>
      <c r="C508" s="166"/>
      <c r="D508" s="166"/>
      <c r="E508" s="166"/>
      <c r="F508" s="166"/>
      <c r="G508" s="166"/>
      <c r="H508" s="166"/>
      <c r="I508" s="166"/>
      <c r="J508" s="166"/>
      <c r="K508" s="166"/>
      <c r="L508" s="166"/>
      <c r="M508" s="166"/>
      <c r="N508" s="166"/>
      <c r="O508" s="166"/>
      <c r="P508" s="166"/>
      <c r="Q508" s="166"/>
      <c r="R508" s="166"/>
      <c r="S508" s="166"/>
      <c r="T508" s="166"/>
      <c r="U508" s="166"/>
    </row>
    <row r="509" ht="13.65" customHeight="1">
      <c r="A509" s="166"/>
      <c r="B509" s="166"/>
      <c r="C509" s="166"/>
      <c r="D509" s="166"/>
      <c r="E509" s="166"/>
      <c r="F509" s="166"/>
      <c r="G509" s="166"/>
      <c r="H509" s="166"/>
      <c r="I509" s="166"/>
      <c r="J509" s="166"/>
      <c r="K509" s="166"/>
      <c r="L509" s="166"/>
      <c r="M509" s="166"/>
      <c r="N509" s="166"/>
      <c r="O509" s="166"/>
      <c r="P509" s="166"/>
      <c r="Q509" s="166"/>
      <c r="R509" s="166"/>
      <c r="S509" s="166"/>
      <c r="T509" s="166"/>
      <c r="U509" s="166"/>
    </row>
    <row r="510" ht="13.65" customHeight="1">
      <c r="A510" s="166"/>
      <c r="B510" s="166"/>
      <c r="C510" s="166"/>
      <c r="D510" s="166"/>
      <c r="E510" s="166"/>
      <c r="F510" s="166"/>
      <c r="G510" s="166"/>
      <c r="H510" s="166"/>
      <c r="I510" s="166"/>
      <c r="J510" s="166"/>
      <c r="K510" s="166"/>
      <c r="L510" s="166"/>
      <c r="M510" s="166"/>
      <c r="N510" s="166"/>
      <c r="O510" s="166"/>
      <c r="P510" s="166"/>
      <c r="Q510" s="166"/>
      <c r="R510" s="166"/>
      <c r="S510" s="166"/>
      <c r="T510" s="166"/>
      <c r="U510" s="166"/>
    </row>
    <row r="511" ht="13.65" customHeight="1">
      <c r="A511" s="166"/>
      <c r="B511" s="166"/>
      <c r="C511" s="166"/>
      <c r="D511" s="166"/>
      <c r="E511" s="166"/>
      <c r="F511" s="166"/>
      <c r="G511" s="166"/>
      <c r="H511" s="166"/>
      <c r="I511" s="166"/>
      <c r="J511" s="166"/>
      <c r="K511" s="166"/>
      <c r="L511" s="166"/>
      <c r="M511" s="166"/>
      <c r="N511" s="166"/>
      <c r="O511" s="166"/>
      <c r="P511" s="166"/>
      <c r="Q511" s="166"/>
      <c r="R511" s="166"/>
      <c r="S511" s="166"/>
      <c r="T511" s="166"/>
      <c r="U511" s="166"/>
    </row>
    <row r="512" ht="13.65" customHeight="1">
      <c r="A512" s="166"/>
      <c r="B512" s="166"/>
      <c r="C512" s="166"/>
      <c r="D512" s="166"/>
      <c r="E512" s="166"/>
      <c r="F512" s="166"/>
      <c r="G512" s="166"/>
      <c r="H512" s="166"/>
      <c r="I512" s="166"/>
      <c r="J512" s="166"/>
      <c r="K512" s="166"/>
      <c r="L512" s="166"/>
      <c r="M512" s="166"/>
      <c r="N512" s="166"/>
      <c r="O512" s="166"/>
      <c r="P512" s="166"/>
      <c r="Q512" s="166"/>
      <c r="R512" s="166"/>
      <c r="S512" s="166"/>
      <c r="T512" s="166"/>
      <c r="U512" s="166"/>
    </row>
    <row r="513" ht="13.65" customHeight="1">
      <c r="A513" s="166"/>
      <c r="B513" s="166"/>
      <c r="C513" s="166"/>
      <c r="D513" s="166"/>
      <c r="E513" s="166"/>
      <c r="F513" s="166"/>
      <c r="G513" s="166"/>
      <c r="H513" s="166"/>
      <c r="I513" s="166"/>
      <c r="J513" s="166"/>
      <c r="K513" s="166"/>
      <c r="L513" s="166"/>
      <c r="M513" s="166"/>
      <c r="N513" s="166"/>
      <c r="O513" s="166"/>
      <c r="P513" s="166"/>
      <c r="Q513" s="166"/>
      <c r="R513" s="166"/>
      <c r="S513" s="166"/>
      <c r="T513" s="166"/>
      <c r="U513" s="166"/>
    </row>
    <row r="514" ht="13.65" customHeight="1">
      <c r="A514" s="166"/>
      <c r="B514" s="166"/>
      <c r="C514" s="166"/>
      <c r="D514" s="166"/>
      <c r="E514" s="166"/>
      <c r="F514" s="166"/>
      <c r="G514" s="166"/>
      <c r="H514" s="166"/>
      <c r="I514" s="166"/>
      <c r="J514" s="166"/>
      <c r="K514" s="166"/>
      <c r="L514" s="166"/>
      <c r="M514" s="166"/>
      <c r="N514" s="166"/>
      <c r="O514" s="166"/>
      <c r="P514" s="166"/>
      <c r="Q514" s="166"/>
      <c r="R514" s="166"/>
      <c r="S514" s="166"/>
      <c r="T514" s="166"/>
      <c r="U514" s="166"/>
    </row>
    <row r="515" ht="13.65" customHeight="1">
      <c r="A515" s="166"/>
      <c r="B515" s="166"/>
      <c r="C515" s="166"/>
      <c r="D515" s="166"/>
      <c r="E515" s="166"/>
      <c r="F515" s="166"/>
      <c r="G515" s="166"/>
      <c r="H515" s="166"/>
      <c r="I515" s="166"/>
      <c r="J515" s="166"/>
      <c r="K515" s="166"/>
      <c r="L515" s="166"/>
      <c r="M515" s="166"/>
      <c r="N515" s="166"/>
      <c r="O515" s="166"/>
      <c r="P515" s="166"/>
      <c r="Q515" s="166"/>
      <c r="R515" s="166"/>
      <c r="S515" s="166"/>
      <c r="T515" s="166"/>
      <c r="U515" s="166"/>
    </row>
    <row r="516" ht="13.65" customHeight="1">
      <c r="A516" s="166"/>
      <c r="B516" s="166"/>
      <c r="C516" s="166"/>
      <c r="D516" s="166"/>
      <c r="E516" s="166"/>
      <c r="F516" s="166"/>
      <c r="G516" s="166"/>
      <c r="H516" s="166"/>
      <c r="I516" s="166"/>
      <c r="J516" s="166"/>
      <c r="K516" s="166"/>
      <c r="L516" s="166"/>
      <c r="M516" s="166"/>
      <c r="N516" s="166"/>
      <c r="O516" s="166"/>
      <c r="P516" s="166"/>
      <c r="Q516" s="166"/>
      <c r="R516" s="166"/>
      <c r="S516" s="166"/>
      <c r="T516" s="166"/>
      <c r="U516" s="166"/>
    </row>
    <row r="517" ht="13.65" customHeight="1">
      <c r="A517" s="166"/>
      <c r="B517" s="166"/>
      <c r="C517" s="166"/>
      <c r="D517" s="166"/>
      <c r="E517" s="166"/>
      <c r="F517" s="166"/>
      <c r="G517" s="166"/>
      <c r="H517" s="166"/>
      <c r="I517" s="166"/>
      <c r="J517" s="166"/>
      <c r="K517" s="166"/>
      <c r="L517" s="166"/>
      <c r="M517" s="166"/>
      <c r="N517" s="166"/>
      <c r="O517" s="166"/>
      <c r="P517" s="166"/>
      <c r="Q517" s="166"/>
      <c r="R517" s="166"/>
      <c r="S517" s="166"/>
      <c r="T517" s="166"/>
      <c r="U517" s="166"/>
    </row>
    <row r="518" ht="13.65" customHeight="1">
      <c r="A518" s="166"/>
      <c r="B518" s="166"/>
      <c r="C518" s="166"/>
      <c r="D518" s="166"/>
      <c r="E518" s="166"/>
      <c r="F518" s="166"/>
      <c r="G518" s="166"/>
      <c r="H518" s="166"/>
      <c r="I518" s="166"/>
      <c r="J518" s="166"/>
      <c r="K518" s="166"/>
      <c r="L518" s="166"/>
      <c r="M518" s="166"/>
      <c r="N518" s="166"/>
      <c r="O518" s="166"/>
      <c r="P518" s="166"/>
      <c r="Q518" s="166"/>
      <c r="R518" s="166"/>
      <c r="S518" s="166"/>
      <c r="T518" s="166"/>
      <c r="U518" s="166"/>
    </row>
    <row r="519" ht="13.65" customHeight="1">
      <c r="A519" s="166"/>
      <c r="B519" s="166"/>
      <c r="C519" s="166"/>
      <c r="D519" s="166"/>
      <c r="E519" s="166"/>
      <c r="F519" s="166"/>
      <c r="G519" s="166"/>
      <c r="H519" s="166"/>
      <c r="I519" s="166"/>
      <c r="J519" s="166"/>
      <c r="K519" s="166"/>
      <c r="L519" s="166"/>
      <c r="M519" s="166"/>
      <c r="N519" s="166"/>
      <c r="O519" s="166"/>
      <c r="P519" s="166"/>
      <c r="Q519" s="166"/>
      <c r="R519" s="166"/>
      <c r="S519" s="166"/>
      <c r="T519" s="166"/>
      <c r="U519" s="166"/>
    </row>
    <row r="520" ht="13.65" customHeight="1">
      <c r="A520" s="166"/>
      <c r="B520" s="166"/>
      <c r="C520" s="166"/>
      <c r="D520" s="166"/>
      <c r="E520" s="166"/>
      <c r="F520" s="166"/>
      <c r="G520" s="166"/>
      <c r="H520" s="166"/>
      <c r="I520" s="166"/>
      <c r="J520" s="166"/>
      <c r="K520" s="166"/>
      <c r="L520" s="166"/>
      <c r="M520" s="166"/>
      <c r="N520" s="166"/>
      <c r="O520" s="166"/>
      <c r="P520" s="166"/>
      <c r="Q520" s="166"/>
      <c r="R520" s="166"/>
      <c r="S520" s="166"/>
      <c r="T520" s="166"/>
      <c r="U520" s="166"/>
    </row>
    <row r="521" ht="13.65" customHeight="1">
      <c r="A521" s="166"/>
      <c r="B521" s="166"/>
      <c r="C521" s="166"/>
      <c r="D521" s="166"/>
      <c r="E521" s="166"/>
      <c r="F521" s="166"/>
      <c r="G521" s="166"/>
      <c r="H521" s="166"/>
      <c r="I521" s="166"/>
      <c r="J521" s="166"/>
      <c r="K521" s="166"/>
      <c r="L521" s="166"/>
      <c r="M521" s="166"/>
      <c r="N521" s="166"/>
      <c r="O521" s="166"/>
      <c r="P521" s="166"/>
      <c r="Q521" s="166"/>
      <c r="R521" s="166"/>
      <c r="S521" s="166"/>
      <c r="T521" s="166"/>
      <c r="U521" s="166"/>
    </row>
    <row r="522" ht="13.65" customHeight="1">
      <c r="A522" s="166"/>
      <c r="B522" s="166"/>
      <c r="C522" s="166"/>
      <c r="D522" s="166"/>
      <c r="E522" s="166"/>
      <c r="F522" s="166"/>
      <c r="G522" s="166"/>
      <c r="H522" s="166"/>
      <c r="I522" s="166"/>
      <c r="J522" s="166"/>
      <c r="K522" s="166"/>
      <c r="L522" s="166"/>
      <c r="M522" s="166"/>
      <c r="N522" s="166"/>
      <c r="O522" s="166"/>
      <c r="P522" s="166"/>
      <c r="Q522" s="166"/>
      <c r="R522" s="166"/>
      <c r="S522" s="166"/>
      <c r="T522" s="166"/>
      <c r="U522" s="166"/>
    </row>
    <row r="523" ht="13.65" customHeight="1">
      <c r="A523" s="166"/>
      <c r="B523" s="166"/>
      <c r="C523" s="166"/>
      <c r="D523" s="166"/>
      <c r="E523" s="166"/>
      <c r="F523" s="166"/>
      <c r="G523" s="166"/>
      <c r="H523" s="166"/>
      <c r="I523" s="166"/>
      <c r="J523" s="166"/>
      <c r="K523" s="166"/>
      <c r="L523" s="166"/>
      <c r="M523" s="166"/>
      <c r="N523" s="166"/>
      <c r="O523" s="166"/>
      <c r="P523" s="166"/>
      <c r="Q523" s="166"/>
      <c r="R523" s="166"/>
      <c r="S523" s="166"/>
      <c r="T523" s="166"/>
      <c r="U523" s="166"/>
    </row>
    <row r="524" ht="13.65" customHeight="1">
      <c r="A524" s="166"/>
      <c r="B524" s="166"/>
      <c r="C524" s="166"/>
      <c r="D524" s="166"/>
      <c r="E524" s="166"/>
      <c r="F524" s="166"/>
      <c r="G524" s="166"/>
      <c r="H524" s="166"/>
      <c r="I524" s="166"/>
      <c r="J524" s="166"/>
      <c r="K524" s="166"/>
      <c r="L524" s="166"/>
      <c r="M524" s="166"/>
      <c r="N524" s="166"/>
      <c r="O524" s="166"/>
      <c r="P524" s="166"/>
      <c r="Q524" s="166"/>
      <c r="R524" s="166"/>
      <c r="S524" s="166"/>
      <c r="T524" s="166"/>
      <c r="U524" s="166"/>
    </row>
    <row r="525" ht="13.65" customHeight="1">
      <c r="A525" s="166"/>
      <c r="B525" s="166"/>
      <c r="C525" s="166"/>
      <c r="D525" s="166"/>
      <c r="E525" s="166"/>
      <c r="F525" s="166"/>
      <c r="G525" s="166"/>
      <c r="H525" s="166"/>
      <c r="I525" s="166"/>
      <c r="J525" s="166"/>
      <c r="K525" s="166"/>
      <c r="L525" s="166"/>
      <c r="M525" s="166"/>
      <c r="N525" s="166"/>
      <c r="O525" s="166"/>
      <c r="P525" s="166"/>
      <c r="Q525" s="166"/>
      <c r="R525" s="166"/>
      <c r="S525" s="166"/>
      <c r="T525" s="166"/>
      <c r="U525" s="166"/>
    </row>
    <row r="526" ht="13.65" customHeight="1">
      <c r="A526" s="166"/>
      <c r="B526" s="166"/>
      <c r="C526" s="166"/>
      <c r="D526" s="166"/>
      <c r="E526" s="166"/>
      <c r="F526" s="166"/>
      <c r="G526" s="166"/>
      <c r="H526" s="166"/>
      <c r="I526" s="166"/>
      <c r="J526" s="166"/>
      <c r="K526" s="166"/>
      <c r="L526" s="166"/>
      <c r="M526" s="166"/>
      <c r="N526" s="166"/>
      <c r="O526" s="166"/>
      <c r="P526" s="166"/>
      <c r="Q526" s="166"/>
      <c r="R526" s="166"/>
      <c r="S526" s="166"/>
      <c r="T526" s="166"/>
      <c r="U526" s="166"/>
    </row>
    <row r="527" ht="13.65" customHeight="1">
      <c r="A527" s="166"/>
      <c r="B527" s="166"/>
      <c r="C527" s="166"/>
      <c r="D527" s="166"/>
      <c r="E527" s="166"/>
      <c r="F527" s="166"/>
      <c r="G527" s="166"/>
      <c r="H527" s="166"/>
      <c r="I527" s="166"/>
      <c r="J527" s="166"/>
      <c r="K527" s="166"/>
      <c r="L527" s="166"/>
      <c r="M527" s="166"/>
      <c r="N527" s="166"/>
      <c r="O527" s="166"/>
      <c r="P527" s="166"/>
      <c r="Q527" s="166"/>
      <c r="R527" s="166"/>
      <c r="S527" s="166"/>
      <c r="T527" s="166"/>
      <c r="U527" s="166"/>
    </row>
    <row r="528" ht="13.65" customHeight="1">
      <c r="A528" s="166"/>
      <c r="B528" s="166"/>
      <c r="C528" s="166"/>
      <c r="D528" s="166"/>
      <c r="E528" s="166"/>
      <c r="F528" s="166"/>
      <c r="G528" s="166"/>
      <c r="H528" s="166"/>
      <c r="I528" s="166"/>
      <c r="J528" s="166"/>
      <c r="K528" s="166"/>
      <c r="L528" s="166"/>
      <c r="M528" s="166"/>
      <c r="N528" s="166"/>
      <c r="O528" s="166"/>
      <c r="P528" s="166"/>
      <c r="Q528" s="166"/>
      <c r="R528" s="166"/>
      <c r="S528" s="166"/>
      <c r="T528" s="166"/>
      <c r="U528" s="166"/>
    </row>
    <row r="529" ht="13.65" customHeight="1">
      <c r="A529" s="166"/>
      <c r="B529" s="166"/>
      <c r="C529" s="166"/>
      <c r="D529" s="166"/>
      <c r="E529" s="166"/>
      <c r="F529" s="166"/>
      <c r="G529" s="166"/>
      <c r="H529" s="166"/>
      <c r="I529" s="166"/>
      <c r="J529" s="166"/>
      <c r="K529" s="166"/>
      <c r="L529" s="166"/>
      <c r="M529" s="166"/>
      <c r="N529" s="166"/>
      <c r="O529" s="166"/>
      <c r="P529" s="166"/>
      <c r="Q529" s="166"/>
      <c r="R529" s="166"/>
      <c r="S529" s="166"/>
      <c r="T529" s="166"/>
      <c r="U529" s="166"/>
    </row>
    <row r="530" ht="13.65" customHeight="1">
      <c r="A530" s="166"/>
      <c r="B530" s="166"/>
      <c r="C530" s="166"/>
      <c r="D530" s="166"/>
      <c r="E530" s="166"/>
      <c r="F530" s="166"/>
      <c r="G530" s="166"/>
      <c r="H530" s="166"/>
      <c r="I530" s="166"/>
      <c r="J530" s="166"/>
      <c r="K530" s="166"/>
      <c r="L530" s="166"/>
      <c r="M530" s="166"/>
      <c r="N530" s="166"/>
      <c r="O530" s="166"/>
      <c r="P530" s="166"/>
      <c r="Q530" s="166"/>
      <c r="R530" s="166"/>
      <c r="S530" s="166"/>
      <c r="T530" s="166"/>
      <c r="U530" s="166"/>
    </row>
    <row r="531" ht="13.65" customHeight="1">
      <c r="A531" s="166"/>
      <c r="B531" s="166"/>
      <c r="C531" s="166"/>
      <c r="D531" s="166"/>
      <c r="E531" s="166"/>
      <c r="F531" s="166"/>
      <c r="G531" s="166"/>
      <c r="H531" s="166"/>
      <c r="I531" s="166"/>
      <c r="J531" s="166"/>
      <c r="K531" s="166"/>
      <c r="L531" s="166"/>
      <c r="M531" s="166"/>
      <c r="N531" s="166"/>
      <c r="O531" s="166"/>
      <c r="P531" s="166"/>
      <c r="Q531" s="166"/>
      <c r="R531" s="166"/>
      <c r="S531" s="166"/>
      <c r="T531" s="166"/>
      <c r="U531" s="166"/>
    </row>
    <row r="532" ht="13.65" customHeight="1">
      <c r="A532" s="166"/>
      <c r="B532" s="166"/>
      <c r="C532" s="166"/>
      <c r="D532" s="166"/>
      <c r="E532" s="166"/>
      <c r="F532" s="166"/>
      <c r="G532" s="166"/>
      <c r="H532" s="166"/>
      <c r="I532" s="166"/>
      <c r="J532" s="166"/>
      <c r="K532" s="166"/>
      <c r="L532" s="166"/>
      <c r="M532" s="166"/>
      <c r="N532" s="166"/>
      <c r="O532" s="166"/>
      <c r="P532" s="166"/>
      <c r="Q532" s="166"/>
      <c r="R532" s="166"/>
      <c r="S532" s="166"/>
      <c r="T532" s="166"/>
      <c r="U532" s="166"/>
    </row>
    <row r="533" ht="13.65" customHeight="1">
      <c r="A533" s="166"/>
      <c r="B533" s="166"/>
      <c r="C533" s="166"/>
      <c r="D533" s="166"/>
      <c r="E533" s="166"/>
      <c r="F533" s="166"/>
      <c r="G533" s="166"/>
      <c r="H533" s="166"/>
      <c r="I533" s="166"/>
      <c r="J533" s="166"/>
      <c r="K533" s="166"/>
      <c r="L533" s="166"/>
      <c r="M533" s="166"/>
      <c r="N533" s="166"/>
      <c r="O533" s="166"/>
      <c r="P533" s="166"/>
      <c r="Q533" s="166"/>
      <c r="R533" s="166"/>
      <c r="S533" s="166"/>
      <c r="T533" s="166"/>
      <c r="U533" s="166"/>
    </row>
    <row r="534" ht="13.65" customHeight="1">
      <c r="A534" s="166"/>
      <c r="B534" s="166"/>
      <c r="C534" s="166"/>
      <c r="D534" s="166"/>
      <c r="E534" s="166"/>
      <c r="F534" s="166"/>
      <c r="G534" s="166"/>
      <c r="H534" s="166"/>
      <c r="I534" s="166"/>
      <c r="J534" s="166"/>
      <c r="K534" s="166"/>
      <c r="L534" s="166"/>
      <c r="M534" s="166"/>
      <c r="N534" s="166"/>
      <c r="O534" s="166"/>
      <c r="P534" s="166"/>
      <c r="Q534" s="166"/>
      <c r="R534" s="166"/>
      <c r="S534" s="166"/>
      <c r="T534" s="166"/>
      <c r="U534" s="166"/>
    </row>
    <row r="535" ht="13.65" customHeight="1">
      <c r="A535" s="166"/>
      <c r="B535" s="166"/>
      <c r="C535" s="166"/>
      <c r="D535" s="166"/>
      <c r="E535" s="166"/>
      <c r="F535" s="166"/>
      <c r="G535" s="166"/>
      <c r="H535" s="166"/>
      <c r="I535" s="166"/>
      <c r="J535" s="166"/>
      <c r="K535" s="166"/>
      <c r="L535" s="166"/>
      <c r="M535" s="166"/>
      <c r="N535" s="166"/>
      <c r="O535" s="166"/>
      <c r="P535" s="166"/>
      <c r="Q535" s="166"/>
      <c r="R535" s="166"/>
      <c r="S535" s="166"/>
      <c r="T535" s="166"/>
      <c r="U535" s="166"/>
    </row>
    <row r="536" ht="13.65" customHeight="1">
      <c r="A536" s="166"/>
      <c r="B536" s="166"/>
      <c r="C536" s="166"/>
      <c r="D536" s="166"/>
      <c r="E536" s="166"/>
      <c r="F536" s="166"/>
      <c r="G536" s="166"/>
      <c r="H536" s="166"/>
      <c r="I536" s="166"/>
      <c r="J536" s="166"/>
      <c r="K536" s="166"/>
      <c r="L536" s="166"/>
      <c r="M536" s="166"/>
      <c r="N536" s="166"/>
      <c r="O536" s="166"/>
      <c r="P536" s="166"/>
      <c r="Q536" s="166"/>
      <c r="R536" s="166"/>
      <c r="S536" s="166"/>
      <c r="T536" s="166"/>
      <c r="U536" s="166"/>
    </row>
    <row r="537" ht="13.65" customHeight="1">
      <c r="A537" s="166"/>
      <c r="B537" s="166"/>
      <c r="C537" s="166"/>
      <c r="D537" s="166"/>
      <c r="E537" s="166"/>
      <c r="F537" s="166"/>
      <c r="G537" s="166"/>
      <c r="H537" s="166"/>
      <c r="I537" s="166"/>
      <c r="J537" s="166"/>
      <c r="K537" s="166"/>
      <c r="L537" s="166"/>
      <c r="M537" s="166"/>
      <c r="N537" s="166"/>
      <c r="O537" s="166"/>
      <c r="P537" s="166"/>
      <c r="Q537" s="166"/>
      <c r="R537" s="166"/>
      <c r="S537" s="166"/>
      <c r="T537" s="166"/>
      <c r="U537" s="166"/>
    </row>
    <row r="538" ht="13.65" customHeight="1">
      <c r="A538" s="166"/>
      <c r="B538" s="166"/>
      <c r="C538" s="166"/>
      <c r="D538" s="166"/>
      <c r="E538" s="166"/>
      <c r="F538" s="166"/>
      <c r="G538" s="166"/>
      <c r="H538" s="166"/>
      <c r="I538" s="166"/>
      <c r="J538" s="166"/>
      <c r="K538" s="166"/>
      <c r="L538" s="166"/>
      <c r="M538" s="166"/>
      <c r="N538" s="166"/>
      <c r="O538" s="166"/>
      <c r="P538" s="166"/>
      <c r="Q538" s="166"/>
      <c r="R538" s="166"/>
      <c r="S538" s="166"/>
      <c r="T538" s="166"/>
      <c r="U538" s="166"/>
    </row>
    <row r="539" ht="13.65" customHeight="1">
      <c r="A539" s="166"/>
      <c r="B539" s="166"/>
      <c r="C539" s="166"/>
      <c r="D539" s="166"/>
      <c r="E539" s="166"/>
      <c r="F539" s="166"/>
      <c r="G539" s="166"/>
      <c r="H539" s="166"/>
      <c r="I539" s="166"/>
      <c r="J539" s="166"/>
      <c r="K539" s="166"/>
      <c r="L539" s="166"/>
      <c r="M539" s="166"/>
      <c r="N539" s="166"/>
      <c r="O539" s="166"/>
      <c r="P539" s="166"/>
      <c r="Q539" s="166"/>
      <c r="R539" s="166"/>
      <c r="S539" s="166"/>
      <c r="T539" s="166"/>
      <c r="U539" s="166"/>
    </row>
    <row r="540" ht="13.65" customHeight="1">
      <c r="A540" s="166"/>
      <c r="B540" s="166"/>
      <c r="C540" s="166"/>
      <c r="D540" s="166"/>
      <c r="E540" s="166"/>
      <c r="F540" s="166"/>
      <c r="G540" s="166"/>
      <c r="H540" s="166"/>
      <c r="I540" s="166"/>
      <c r="J540" s="166"/>
      <c r="K540" s="166"/>
      <c r="L540" s="166"/>
      <c r="M540" s="166"/>
      <c r="N540" s="166"/>
      <c r="O540" s="166"/>
      <c r="P540" s="166"/>
      <c r="Q540" s="166"/>
      <c r="R540" s="166"/>
      <c r="S540" s="166"/>
      <c r="T540" s="166"/>
      <c r="U540" s="166"/>
    </row>
    <row r="541" ht="13.65" customHeight="1">
      <c r="A541" s="166"/>
      <c r="B541" s="166"/>
      <c r="C541" s="166"/>
      <c r="D541" s="166"/>
      <c r="E541" s="166"/>
      <c r="F541" s="166"/>
      <c r="G541" s="166"/>
      <c r="H541" s="166"/>
      <c r="I541" s="166"/>
      <c r="J541" s="166"/>
      <c r="K541" s="166"/>
      <c r="L541" s="166"/>
      <c r="M541" s="166"/>
      <c r="N541" s="166"/>
      <c r="O541" s="166"/>
      <c r="P541" s="166"/>
      <c r="Q541" s="166"/>
      <c r="R541" s="166"/>
      <c r="S541" s="166"/>
      <c r="T541" s="166"/>
      <c r="U541" s="166"/>
    </row>
    <row r="542" ht="13.65" customHeight="1">
      <c r="A542" s="166"/>
      <c r="B542" s="166"/>
      <c r="C542" s="166"/>
      <c r="D542" s="166"/>
      <c r="E542" s="166"/>
      <c r="F542" s="166"/>
      <c r="G542" s="166"/>
      <c r="H542" s="166"/>
      <c r="I542" s="166"/>
      <c r="J542" s="166"/>
      <c r="K542" s="166"/>
      <c r="L542" s="166"/>
      <c r="M542" s="166"/>
      <c r="N542" s="166"/>
      <c r="O542" s="166"/>
      <c r="P542" s="166"/>
      <c r="Q542" s="166"/>
      <c r="R542" s="166"/>
      <c r="S542" s="166"/>
      <c r="T542" s="166"/>
      <c r="U542" s="166"/>
    </row>
    <row r="543" ht="13.65" customHeight="1">
      <c r="A543" s="166"/>
      <c r="B543" s="166"/>
      <c r="C543" s="166"/>
      <c r="D543" s="166"/>
      <c r="E543" s="166"/>
      <c r="F543" s="166"/>
      <c r="G543" s="166"/>
      <c r="H543" s="166"/>
      <c r="I543" s="166"/>
      <c r="J543" s="166"/>
      <c r="K543" s="166"/>
      <c r="L543" s="166"/>
      <c r="M543" s="166"/>
      <c r="N543" s="166"/>
      <c r="O543" s="166"/>
      <c r="P543" s="166"/>
      <c r="Q543" s="166"/>
      <c r="R543" s="166"/>
      <c r="S543" s="166"/>
      <c r="T543" s="166"/>
      <c r="U543" s="166"/>
    </row>
    <row r="544" ht="13.65" customHeight="1">
      <c r="A544" s="166"/>
      <c r="B544" s="166"/>
      <c r="C544" s="166"/>
      <c r="D544" s="166"/>
      <c r="E544" s="166"/>
      <c r="F544" s="166"/>
      <c r="G544" s="166"/>
      <c r="H544" s="166"/>
      <c r="I544" s="166"/>
      <c r="J544" s="166"/>
      <c r="K544" s="166"/>
      <c r="L544" s="166"/>
      <c r="M544" s="166"/>
      <c r="N544" s="166"/>
      <c r="O544" s="166"/>
      <c r="P544" s="166"/>
      <c r="Q544" s="166"/>
      <c r="R544" s="166"/>
      <c r="S544" s="166"/>
      <c r="T544" s="166"/>
      <c r="U544" s="166"/>
    </row>
    <row r="545" ht="13.65" customHeight="1">
      <c r="A545" s="166"/>
      <c r="B545" s="166"/>
      <c r="C545" s="166"/>
      <c r="D545" s="166"/>
      <c r="E545" s="166"/>
      <c r="F545" s="166"/>
      <c r="G545" s="166"/>
      <c r="H545" s="166"/>
      <c r="I545" s="166"/>
      <c r="J545" s="166"/>
      <c r="K545" s="166"/>
      <c r="L545" s="166"/>
      <c r="M545" s="166"/>
      <c r="N545" s="166"/>
      <c r="O545" s="166"/>
      <c r="P545" s="166"/>
      <c r="Q545" s="166"/>
      <c r="R545" s="166"/>
      <c r="S545" s="166"/>
      <c r="T545" s="166"/>
      <c r="U545" s="166"/>
    </row>
    <row r="546" ht="13.65" customHeight="1">
      <c r="A546" s="166"/>
      <c r="B546" s="166"/>
      <c r="C546" s="166"/>
      <c r="D546" s="166"/>
      <c r="E546" s="166"/>
      <c r="F546" s="166"/>
      <c r="G546" s="166"/>
      <c r="H546" s="166"/>
      <c r="I546" s="166"/>
      <c r="J546" s="166"/>
      <c r="K546" s="166"/>
      <c r="L546" s="166"/>
      <c r="M546" s="166"/>
      <c r="N546" s="166"/>
      <c r="O546" s="166"/>
      <c r="P546" s="166"/>
      <c r="Q546" s="166"/>
      <c r="R546" s="166"/>
      <c r="S546" s="166"/>
      <c r="T546" s="166"/>
      <c r="U546" s="166"/>
    </row>
    <row r="547" ht="13.65" customHeight="1">
      <c r="A547" s="166"/>
      <c r="B547" s="166"/>
      <c r="C547" s="166"/>
      <c r="D547" s="166"/>
      <c r="E547" s="166"/>
      <c r="F547" s="166"/>
      <c r="G547" s="166"/>
      <c r="H547" s="166"/>
      <c r="I547" s="166"/>
      <c r="J547" s="166"/>
      <c r="K547" s="166"/>
      <c r="L547" s="166"/>
      <c r="M547" s="166"/>
      <c r="N547" s="166"/>
      <c r="O547" s="166"/>
      <c r="P547" s="166"/>
      <c r="Q547" s="166"/>
      <c r="R547" s="166"/>
      <c r="S547" s="166"/>
      <c r="T547" s="166"/>
      <c r="U547" s="166"/>
    </row>
    <row r="548" ht="13.65" customHeight="1">
      <c r="A548" s="166"/>
      <c r="B548" s="166"/>
      <c r="C548" s="166"/>
      <c r="D548" s="166"/>
      <c r="E548" s="166"/>
      <c r="F548" s="166"/>
      <c r="G548" s="166"/>
      <c r="H548" s="166"/>
      <c r="I548" s="166"/>
      <c r="J548" s="166"/>
      <c r="K548" s="166"/>
      <c r="L548" s="166"/>
      <c r="M548" s="166"/>
      <c r="N548" s="166"/>
      <c r="O548" s="166"/>
      <c r="P548" s="166"/>
      <c r="Q548" s="166"/>
      <c r="R548" s="166"/>
      <c r="S548" s="166"/>
      <c r="T548" s="166"/>
      <c r="U548" s="166"/>
    </row>
    <row r="549" ht="13.65" customHeight="1">
      <c r="A549" s="166"/>
      <c r="B549" s="166"/>
      <c r="C549" s="166"/>
      <c r="D549" s="166"/>
      <c r="E549" s="166"/>
      <c r="F549" s="166"/>
      <c r="G549" s="166"/>
      <c r="H549" s="166"/>
      <c r="I549" s="166"/>
      <c r="J549" s="166"/>
      <c r="K549" s="166"/>
      <c r="L549" s="166"/>
      <c r="M549" s="166"/>
      <c r="N549" s="166"/>
      <c r="O549" s="166"/>
      <c r="P549" s="166"/>
      <c r="Q549" s="166"/>
      <c r="R549" s="166"/>
      <c r="S549" s="166"/>
      <c r="T549" s="166"/>
      <c r="U549" s="166"/>
    </row>
    <row r="550" ht="13.65" customHeight="1">
      <c r="A550" s="166"/>
      <c r="B550" s="166"/>
      <c r="C550" s="166"/>
      <c r="D550" s="166"/>
      <c r="E550" s="166"/>
      <c r="F550" s="166"/>
      <c r="G550" s="166"/>
      <c r="H550" s="166"/>
      <c r="I550" s="166"/>
      <c r="J550" s="166"/>
      <c r="K550" s="166"/>
      <c r="L550" s="166"/>
      <c r="M550" s="166"/>
      <c r="N550" s="166"/>
      <c r="O550" s="166"/>
      <c r="P550" s="166"/>
      <c r="Q550" s="166"/>
      <c r="R550" s="166"/>
      <c r="S550" s="166"/>
      <c r="T550" s="166"/>
      <c r="U550" s="166"/>
    </row>
    <row r="551" ht="13.65" customHeight="1">
      <c r="A551" s="166"/>
      <c r="B551" s="166"/>
      <c r="C551" s="166"/>
      <c r="D551" s="166"/>
      <c r="E551" s="166"/>
      <c r="F551" s="166"/>
      <c r="G551" s="166"/>
      <c r="H551" s="166"/>
      <c r="I551" s="166"/>
      <c r="J551" s="166"/>
      <c r="K551" s="166"/>
      <c r="L551" s="166"/>
      <c r="M551" s="166"/>
      <c r="N551" s="166"/>
      <c r="O551" s="166"/>
      <c r="P551" s="166"/>
      <c r="Q551" s="166"/>
      <c r="R551" s="166"/>
      <c r="S551" s="166"/>
      <c r="T551" s="166"/>
      <c r="U551" s="166"/>
    </row>
    <row r="552" ht="13.65" customHeight="1">
      <c r="A552" s="166"/>
      <c r="B552" s="166"/>
      <c r="C552" s="166"/>
      <c r="D552" s="166"/>
      <c r="E552" s="166"/>
      <c r="F552" s="166"/>
      <c r="G552" s="166"/>
      <c r="H552" s="166"/>
      <c r="I552" s="166"/>
      <c r="J552" s="166"/>
      <c r="K552" s="166"/>
      <c r="L552" s="166"/>
      <c r="M552" s="166"/>
      <c r="N552" s="166"/>
      <c r="O552" s="166"/>
      <c r="P552" s="166"/>
      <c r="Q552" s="166"/>
      <c r="R552" s="166"/>
      <c r="S552" s="166"/>
      <c r="T552" s="166"/>
      <c r="U552" s="166"/>
    </row>
    <row r="553" ht="13.65" customHeight="1">
      <c r="A553" s="166"/>
      <c r="B553" s="166"/>
      <c r="C553" s="166"/>
      <c r="D553" s="166"/>
      <c r="E553" s="166"/>
      <c r="F553" s="166"/>
      <c r="G553" s="166"/>
      <c r="H553" s="166"/>
      <c r="I553" s="166"/>
      <c r="J553" s="166"/>
      <c r="K553" s="166"/>
      <c r="L553" s="166"/>
      <c r="M553" s="166"/>
      <c r="N553" s="166"/>
      <c r="O553" s="166"/>
      <c r="P553" s="166"/>
      <c r="Q553" s="166"/>
      <c r="R553" s="166"/>
      <c r="S553" s="166"/>
      <c r="T553" s="166"/>
      <c r="U553" s="166"/>
    </row>
    <row r="554" ht="13.65" customHeight="1">
      <c r="A554" s="166"/>
      <c r="B554" s="166"/>
      <c r="C554" s="166"/>
      <c r="D554" s="166"/>
      <c r="E554" s="166"/>
      <c r="F554" s="166"/>
      <c r="G554" s="166"/>
      <c r="H554" s="166"/>
      <c r="I554" s="166"/>
      <c r="J554" s="166"/>
      <c r="K554" s="166"/>
      <c r="L554" s="166"/>
      <c r="M554" s="166"/>
      <c r="N554" s="166"/>
      <c r="O554" s="166"/>
      <c r="P554" s="166"/>
      <c r="Q554" s="166"/>
      <c r="R554" s="166"/>
      <c r="S554" s="166"/>
      <c r="T554" s="166"/>
      <c r="U554" s="166"/>
    </row>
    <row r="555" ht="13.65" customHeight="1">
      <c r="A555" s="166"/>
      <c r="B555" s="166"/>
      <c r="C555" s="166"/>
      <c r="D555" s="166"/>
      <c r="E555" s="166"/>
      <c r="F555" s="166"/>
      <c r="G555" s="166"/>
      <c r="H555" s="166"/>
      <c r="I555" s="166"/>
      <c r="J555" s="166"/>
      <c r="K555" s="166"/>
      <c r="L555" s="166"/>
      <c r="M555" s="166"/>
      <c r="N555" s="166"/>
      <c r="O555" s="166"/>
      <c r="P555" s="166"/>
      <c r="Q555" s="166"/>
      <c r="R555" s="166"/>
      <c r="S555" s="166"/>
      <c r="T555" s="166"/>
      <c r="U555" s="166"/>
    </row>
    <row r="556" ht="13.65" customHeight="1">
      <c r="A556" s="166"/>
      <c r="B556" s="166"/>
      <c r="C556" s="166"/>
      <c r="D556" s="166"/>
      <c r="E556" s="166"/>
      <c r="F556" s="166"/>
      <c r="G556" s="166"/>
      <c r="H556" s="166"/>
      <c r="I556" s="166"/>
      <c r="J556" s="166"/>
      <c r="K556" s="166"/>
      <c r="L556" s="166"/>
      <c r="M556" s="166"/>
      <c r="N556" s="166"/>
      <c r="O556" s="166"/>
      <c r="P556" s="166"/>
      <c r="Q556" s="166"/>
      <c r="R556" s="166"/>
      <c r="S556" s="166"/>
      <c r="T556" s="166"/>
      <c r="U556" s="166"/>
    </row>
    <row r="557" ht="13.65" customHeight="1">
      <c r="A557" s="166"/>
      <c r="B557" s="166"/>
      <c r="C557" s="166"/>
      <c r="D557" s="166"/>
      <c r="E557" s="166"/>
      <c r="F557" s="166"/>
      <c r="G557" s="166"/>
      <c r="H557" s="166"/>
      <c r="I557" s="166"/>
      <c r="J557" s="166"/>
      <c r="K557" s="166"/>
      <c r="L557" s="166"/>
      <c r="M557" s="166"/>
      <c r="N557" s="166"/>
      <c r="O557" s="166"/>
      <c r="P557" s="166"/>
      <c r="Q557" s="166"/>
      <c r="R557" s="166"/>
      <c r="S557" s="166"/>
      <c r="T557" s="166"/>
      <c r="U557" s="166"/>
    </row>
    <row r="558" ht="13.65" customHeight="1">
      <c r="A558" s="166"/>
      <c r="B558" s="166"/>
      <c r="C558" s="166"/>
      <c r="D558" s="166"/>
      <c r="E558" s="166"/>
      <c r="F558" s="166"/>
      <c r="G558" s="166"/>
      <c r="H558" s="166"/>
      <c r="I558" s="166"/>
      <c r="J558" s="166"/>
      <c r="K558" s="166"/>
      <c r="L558" s="166"/>
      <c r="M558" s="166"/>
      <c r="N558" s="166"/>
      <c r="O558" s="166"/>
      <c r="P558" s="166"/>
      <c r="Q558" s="166"/>
      <c r="R558" s="166"/>
      <c r="S558" s="166"/>
      <c r="T558" s="166"/>
      <c r="U558" s="166"/>
    </row>
    <row r="559" ht="13.65" customHeight="1">
      <c r="A559" s="166"/>
      <c r="B559" s="166"/>
      <c r="C559" s="166"/>
      <c r="D559" s="166"/>
      <c r="E559" s="166"/>
      <c r="F559" s="166"/>
      <c r="G559" s="166"/>
      <c r="H559" s="166"/>
      <c r="I559" s="166"/>
      <c r="J559" s="166"/>
      <c r="K559" s="166"/>
      <c r="L559" s="166"/>
      <c r="M559" s="166"/>
      <c r="N559" s="166"/>
      <c r="O559" s="166"/>
      <c r="P559" s="166"/>
      <c r="Q559" s="166"/>
      <c r="R559" s="166"/>
      <c r="S559" s="166"/>
      <c r="T559" s="166"/>
      <c r="U559" s="166"/>
    </row>
    <row r="560" ht="13.65" customHeight="1">
      <c r="A560" s="166"/>
      <c r="B560" s="166"/>
      <c r="C560" s="166"/>
      <c r="D560" s="166"/>
      <c r="E560" s="166"/>
      <c r="F560" s="166"/>
      <c r="G560" s="166"/>
      <c r="H560" s="166"/>
      <c r="I560" s="166"/>
      <c r="J560" s="166"/>
      <c r="K560" s="166"/>
      <c r="L560" s="166"/>
      <c r="M560" s="166"/>
      <c r="N560" s="166"/>
      <c r="O560" s="166"/>
      <c r="P560" s="166"/>
      <c r="Q560" s="166"/>
      <c r="R560" s="166"/>
      <c r="S560" s="166"/>
      <c r="T560" s="166"/>
      <c r="U560" s="166"/>
    </row>
    <row r="561" ht="13.65" customHeight="1">
      <c r="A561" s="166"/>
      <c r="B561" s="166"/>
      <c r="C561" s="166"/>
      <c r="D561" s="166"/>
      <c r="E561" s="166"/>
      <c r="F561" s="166"/>
      <c r="G561" s="166"/>
      <c r="H561" s="166"/>
      <c r="I561" s="166"/>
      <c r="J561" s="166"/>
      <c r="K561" s="166"/>
      <c r="L561" s="166"/>
      <c r="M561" s="166"/>
      <c r="N561" s="166"/>
      <c r="O561" s="166"/>
      <c r="P561" s="166"/>
      <c r="Q561" s="166"/>
      <c r="R561" s="166"/>
      <c r="S561" s="166"/>
      <c r="T561" s="166"/>
      <c r="U561" s="166"/>
    </row>
    <row r="562" ht="13.65" customHeight="1">
      <c r="A562" s="166"/>
      <c r="B562" s="166"/>
      <c r="C562" s="166"/>
      <c r="D562" s="166"/>
      <c r="E562" s="166"/>
      <c r="F562" s="166"/>
      <c r="G562" s="166"/>
      <c r="H562" s="166"/>
      <c r="I562" s="166"/>
      <c r="J562" s="166"/>
      <c r="K562" s="166"/>
      <c r="L562" s="166"/>
      <c r="M562" s="166"/>
      <c r="N562" s="166"/>
      <c r="O562" s="166"/>
      <c r="P562" s="166"/>
      <c r="Q562" s="166"/>
      <c r="R562" s="166"/>
      <c r="S562" s="166"/>
      <c r="T562" s="166"/>
      <c r="U562" s="166"/>
    </row>
    <row r="563" ht="13.65" customHeight="1">
      <c r="A563" s="166"/>
      <c r="B563" s="166"/>
      <c r="C563" s="166"/>
      <c r="D563" s="166"/>
      <c r="E563" s="166"/>
      <c r="F563" s="166"/>
      <c r="G563" s="166"/>
      <c r="H563" s="166"/>
      <c r="I563" s="166"/>
      <c r="J563" s="166"/>
      <c r="K563" s="166"/>
      <c r="L563" s="166"/>
      <c r="M563" s="166"/>
      <c r="N563" s="166"/>
      <c r="O563" s="166"/>
      <c r="P563" s="166"/>
      <c r="Q563" s="166"/>
      <c r="R563" s="166"/>
      <c r="S563" s="166"/>
      <c r="T563" s="166"/>
      <c r="U563" s="166"/>
    </row>
    <row r="564" ht="13.65" customHeight="1">
      <c r="A564" s="166"/>
      <c r="B564" s="166"/>
      <c r="C564" s="166"/>
      <c r="D564" s="166"/>
      <c r="E564" s="166"/>
      <c r="F564" s="166"/>
      <c r="G564" s="166"/>
      <c r="H564" s="166"/>
      <c r="I564" s="166"/>
      <c r="J564" s="166"/>
      <c r="K564" s="166"/>
      <c r="L564" s="166"/>
      <c r="M564" s="166"/>
      <c r="N564" s="166"/>
      <c r="O564" s="166"/>
      <c r="P564" s="166"/>
      <c r="Q564" s="166"/>
      <c r="R564" s="166"/>
      <c r="S564" s="166"/>
      <c r="T564" s="166"/>
      <c r="U564" s="166"/>
    </row>
    <row r="565" ht="13.65" customHeight="1">
      <c r="A565" s="166"/>
      <c r="B565" s="166"/>
      <c r="C565" s="166"/>
      <c r="D565" s="166"/>
      <c r="E565" s="166"/>
      <c r="F565" s="166"/>
      <c r="G565" s="166"/>
      <c r="H565" s="166"/>
      <c r="I565" s="166"/>
      <c r="J565" s="166"/>
      <c r="K565" s="166"/>
      <c r="L565" s="166"/>
      <c r="M565" s="166"/>
      <c r="N565" s="166"/>
      <c r="O565" s="166"/>
      <c r="P565" s="166"/>
      <c r="Q565" s="166"/>
      <c r="R565" s="166"/>
      <c r="S565" s="166"/>
      <c r="T565" s="166"/>
      <c r="U565" s="166"/>
    </row>
    <row r="566" ht="13.65" customHeight="1">
      <c r="A566" s="166"/>
      <c r="B566" s="166"/>
      <c r="C566" s="166"/>
      <c r="D566" s="166"/>
      <c r="E566" s="166"/>
      <c r="F566" s="166"/>
      <c r="G566" s="166"/>
      <c r="H566" s="166"/>
      <c r="I566" s="166"/>
      <c r="J566" s="166"/>
      <c r="K566" s="166"/>
      <c r="L566" s="166"/>
      <c r="M566" s="166"/>
      <c r="N566" s="166"/>
      <c r="O566" s="166"/>
      <c r="P566" s="166"/>
      <c r="Q566" s="166"/>
      <c r="R566" s="166"/>
      <c r="S566" s="166"/>
      <c r="T566" s="166"/>
      <c r="U566" s="166"/>
    </row>
    <row r="567" ht="13.65" customHeight="1">
      <c r="A567" s="166"/>
      <c r="B567" s="166"/>
      <c r="C567" s="166"/>
      <c r="D567" s="166"/>
      <c r="E567" s="166"/>
      <c r="F567" s="166"/>
      <c r="G567" s="166"/>
      <c r="H567" s="166"/>
      <c r="I567" s="166"/>
      <c r="J567" s="166"/>
      <c r="K567" s="166"/>
      <c r="L567" s="166"/>
      <c r="M567" s="166"/>
      <c r="N567" s="166"/>
      <c r="O567" s="166"/>
      <c r="P567" s="166"/>
      <c r="Q567" s="166"/>
      <c r="R567" s="166"/>
      <c r="S567" s="166"/>
      <c r="T567" s="166"/>
      <c r="U567" s="166"/>
    </row>
    <row r="568" ht="13.65" customHeight="1">
      <c r="A568" s="166"/>
      <c r="B568" s="166"/>
      <c r="C568" s="166"/>
      <c r="D568" s="166"/>
      <c r="E568" s="166"/>
      <c r="F568" s="166"/>
      <c r="G568" s="166"/>
      <c r="H568" s="166"/>
      <c r="I568" s="166"/>
      <c r="J568" s="166"/>
      <c r="K568" s="166"/>
      <c r="L568" s="166"/>
      <c r="M568" s="166"/>
      <c r="N568" s="166"/>
      <c r="O568" s="166"/>
      <c r="P568" s="166"/>
      <c r="Q568" s="166"/>
      <c r="R568" s="166"/>
      <c r="S568" s="166"/>
      <c r="T568" s="166"/>
      <c r="U568" s="166"/>
    </row>
    <row r="569" ht="13.65" customHeight="1">
      <c r="A569" s="166"/>
      <c r="B569" s="166"/>
      <c r="C569" s="166"/>
      <c r="D569" s="166"/>
      <c r="E569" s="166"/>
      <c r="F569" s="166"/>
      <c r="G569" s="166"/>
      <c r="H569" s="166"/>
      <c r="I569" s="166"/>
      <c r="J569" s="166"/>
      <c r="K569" s="166"/>
      <c r="L569" s="166"/>
      <c r="M569" s="166"/>
      <c r="N569" s="166"/>
      <c r="O569" s="166"/>
      <c r="P569" s="166"/>
      <c r="Q569" s="166"/>
      <c r="R569" s="166"/>
      <c r="S569" s="166"/>
      <c r="T569" s="166"/>
      <c r="U569" s="166"/>
    </row>
    <row r="570" ht="13.65" customHeight="1">
      <c r="A570" s="166"/>
      <c r="B570" s="166"/>
      <c r="C570" s="166"/>
      <c r="D570" s="166"/>
      <c r="E570" s="166"/>
      <c r="F570" s="166"/>
      <c r="G570" s="166"/>
      <c r="H570" s="166"/>
      <c r="I570" s="166"/>
      <c r="J570" s="166"/>
      <c r="K570" s="166"/>
      <c r="L570" s="166"/>
      <c r="M570" s="166"/>
      <c r="N570" s="166"/>
      <c r="O570" s="166"/>
      <c r="P570" s="166"/>
      <c r="Q570" s="166"/>
      <c r="R570" s="166"/>
      <c r="S570" s="166"/>
      <c r="T570" s="166"/>
      <c r="U570" s="166"/>
    </row>
    <row r="571" ht="13.65" customHeight="1">
      <c r="A571" s="166"/>
      <c r="B571" s="166"/>
      <c r="C571" s="166"/>
      <c r="D571" s="166"/>
      <c r="E571" s="166"/>
      <c r="F571" s="166"/>
      <c r="G571" s="166"/>
      <c r="H571" s="166"/>
      <c r="I571" s="166"/>
      <c r="J571" s="166"/>
      <c r="K571" s="166"/>
      <c r="L571" s="166"/>
      <c r="M571" s="166"/>
      <c r="N571" s="166"/>
      <c r="O571" s="166"/>
      <c r="P571" s="166"/>
      <c r="Q571" s="166"/>
      <c r="R571" s="166"/>
      <c r="S571" s="166"/>
      <c r="T571" s="166"/>
      <c r="U571" s="166"/>
    </row>
    <row r="572" ht="13.65" customHeight="1">
      <c r="A572" s="166"/>
      <c r="B572" s="166"/>
      <c r="C572" s="166"/>
      <c r="D572" s="166"/>
      <c r="E572" s="166"/>
      <c r="F572" s="166"/>
      <c r="G572" s="166"/>
      <c r="H572" s="166"/>
      <c r="I572" s="166"/>
      <c r="J572" s="166"/>
      <c r="K572" s="166"/>
      <c r="L572" s="166"/>
      <c r="M572" s="166"/>
      <c r="N572" s="166"/>
      <c r="O572" s="166"/>
      <c r="P572" s="166"/>
      <c r="Q572" s="166"/>
      <c r="R572" s="166"/>
      <c r="S572" s="166"/>
      <c r="T572" s="166"/>
      <c r="U572" s="166"/>
    </row>
    <row r="573" ht="13.65" customHeight="1">
      <c r="A573" s="166"/>
      <c r="B573" s="166"/>
      <c r="C573" s="166"/>
      <c r="D573" s="166"/>
      <c r="E573" s="166"/>
      <c r="F573" s="166"/>
      <c r="G573" s="166"/>
      <c r="H573" s="166"/>
      <c r="I573" s="166"/>
      <c r="J573" s="166"/>
      <c r="K573" s="166"/>
      <c r="L573" s="166"/>
      <c r="M573" s="166"/>
      <c r="N573" s="166"/>
      <c r="O573" s="166"/>
      <c r="P573" s="166"/>
      <c r="Q573" s="166"/>
      <c r="R573" s="166"/>
      <c r="S573" s="166"/>
      <c r="T573" s="166"/>
      <c r="U573" s="166"/>
    </row>
    <row r="574" ht="13.65" customHeight="1">
      <c r="A574" s="166"/>
      <c r="B574" s="166"/>
      <c r="C574" s="166"/>
      <c r="D574" s="166"/>
      <c r="E574" s="166"/>
      <c r="F574" s="166"/>
      <c r="G574" s="166"/>
      <c r="H574" s="166"/>
      <c r="I574" s="166"/>
      <c r="J574" s="166"/>
      <c r="K574" s="166"/>
      <c r="L574" s="166"/>
      <c r="M574" s="166"/>
      <c r="N574" s="166"/>
      <c r="O574" s="166"/>
      <c r="P574" s="166"/>
      <c r="Q574" s="166"/>
      <c r="R574" s="166"/>
      <c r="S574" s="166"/>
      <c r="T574" s="166"/>
      <c r="U574" s="166"/>
    </row>
    <row r="575" ht="13.65" customHeight="1">
      <c r="A575" s="166"/>
      <c r="B575" s="166"/>
      <c r="C575" s="166"/>
      <c r="D575" s="166"/>
      <c r="E575" s="166"/>
      <c r="F575" s="166"/>
      <c r="G575" s="166"/>
      <c r="H575" s="166"/>
      <c r="I575" s="166"/>
      <c r="J575" s="166"/>
      <c r="K575" s="166"/>
      <c r="L575" s="166"/>
      <c r="M575" s="166"/>
      <c r="N575" s="166"/>
      <c r="O575" s="166"/>
      <c r="P575" s="166"/>
      <c r="Q575" s="166"/>
      <c r="R575" s="166"/>
      <c r="S575" s="166"/>
      <c r="T575" s="166"/>
      <c r="U575" s="166"/>
    </row>
    <row r="576" ht="13.65" customHeight="1">
      <c r="A576" s="166"/>
      <c r="B576" s="166"/>
      <c r="C576" s="166"/>
      <c r="D576" s="166"/>
      <c r="E576" s="166"/>
      <c r="F576" s="166"/>
      <c r="G576" s="166"/>
      <c r="H576" s="166"/>
      <c r="I576" s="166"/>
      <c r="J576" s="166"/>
      <c r="K576" s="166"/>
      <c r="L576" s="166"/>
      <c r="M576" s="166"/>
      <c r="N576" s="166"/>
      <c r="O576" s="166"/>
      <c r="P576" s="166"/>
      <c r="Q576" s="166"/>
      <c r="R576" s="166"/>
      <c r="S576" s="166"/>
      <c r="T576" s="166"/>
      <c r="U576" s="166"/>
    </row>
    <row r="577" ht="13.65" customHeight="1">
      <c r="A577" s="166"/>
      <c r="B577" s="166"/>
      <c r="C577" s="166"/>
      <c r="D577" s="166"/>
      <c r="E577" s="166"/>
      <c r="F577" s="166"/>
      <c r="G577" s="166"/>
      <c r="H577" s="166"/>
      <c r="I577" s="166"/>
      <c r="J577" s="166"/>
      <c r="K577" s="166"/>
      <c r="L577" s="166"/>
      <c r="M577" s="166"/>
      <c r="N577" s="166"/>
      <c r="O577" s="166"/>
      <c r="P577" s="166"/>
      <c r="Q577" s="166"/>
      <c r="R577" s="166"/>
      <c r="S577" s="166"/>
      <c r="T577" s="166"/>
      <c r="U577" s="166"/>
    </row>
    <row r="578" ht="13.65" customHeight="1">
      <c r="A578" s="166"/>
      <c r="B578" s="166"/>
      <c r="C578" s="166"/>
      <c r="D578" s="166"/>
      <c r="E578" s="166"/>
      <c r="F578" s="166"/>
      <c r="G578" s="166"/>
      <c r="H578" s="166"/>
      <c r="I578" s="166"/>
      <c r="J578" s="166"/>
      <c r="K578" s="166"/>
      <c r="L578" s="166"/>
      <c r="M578" s="166"/>
      <c r="N578" s="166"/>
      <c r="O578" s="166"/>
      <c r="P578" s="166"/>
      <c r="Q578" s="166"/>
      <c r="R578" s="166"/>
      <c r="S578" s="166"/>
      <c r="T578" s="166"/>
      <c r="U578" s="166"/>
    </row>
    <row r="579" ht="13.65" customHeight="1">
      <c r="A579" s="166"/>
      <c r="B579" s="166"/>
      <c r="C579" s="166"/>
      <c r="D579" s="166"/>
      <c r="E579" s="166"/>
      <c r="F579" s="166"/>
      <c r="G579" s="166"/>
      <c r="H579" s="166"/>
      <c r="I579" s="166"/>
      <c r="J579" s="166"/>
      <c r="K579" s="166"/>
      <c r="L579" s="166"/>
      <c r="M579" s="166"/>
      <c r="N579" s="166"/>
      <c r="O579" s="166"/>
      <c r="P579" s="166"/>
      <c r="Q579" s="166"/>
      <c r="R579" s="166"/>
      <c r="S579" s="166"/>
      <c r="T579" s="166"/>
      <c r="U579" s="166"/>
    </row>
    <row r="580" ht="13.65" customHeight="1">
      <c r="A580" s="166"/>
      <c r="B580" s="166"/>
      <c r="C580" s="166"/>
      <c r="D580" s="166"/>
      <c r="E580" s="166"/>
      <c r="F580" s="166"/>
      <c r="G580" s="166"/>
      <c r="H580" s="166"/>
      <c r="I580" s="166"/>
      <c r="J580" s="166"/>
      <c r="K580" s="166"/>
      <c r="L580" s="166"/>
      <c r="M580" s="166"/>
      <c r="N580" s="166"/>
      <c r="O580" s="166"/>
      <c r="P580" s="166"/>
      <c r="Q580" s="166"/>
      <c r="R580" s="166"/>
      <c r="S580" s="166"/>
      <c r="T580" s="166"/>
      <c r="U580" s="166"/>
    </row>
    <row r="581" ht="13.65" customHeight="1">
      <c r="A581" s="166"/>
      <c r="B581" s="166"/>
      <c r="C581" s="166"/>
      <c r="D581" s="166"/>
      <c r="E581" s="166"/>
      <c r="F581" s="166"/>
      <c r="G581" s="166"/>
      <c r="H581" s="166"/>
      <c r="I581" s="166"/>
      <c r="J581" s="166"/>
      <c r="K581" s="166"/>
      <c r="L581" s="166"/>
      <c r="M581" s="166"/>
      <c r="N581" s="166"/>
      <c r="O581" s="166"/>
      <c r="P581" s="166"/>
      <c r="Q581" s="166"/>
      <c r="R581" s="166"/>
      <c r="S581" s="166"/>
      <c r="T581" s="166"/>
      <c r="U581" s="166"/>
    </row>
    <row r="582" ht="13.65" customHeight="1">
      <c r="A582" s="166"/>
      <c r="B582" s="166"/>
      <c r="C582" s="166"/>
      <c r="D582" s="166"/>
      <c r="E582" s="166"/>
      <c r="F582" s="166"/>
      <c r="G582" s="166"/>
      <c r="H582" s="166"/>
      <c r="I582" s="166"/>
      <c r="J582" s="166"/>
      <c r="K582" s="166"/>
      <c r="L582" s="166"/>
      <c r="M582" s="166"/>
      <c r="N582" s="166"/>
      <c r="O582" s="166"/>
      <c r="P582" s="166"/>
      <c r="Q582" s="166"/>
      <c r="R582" s="166"/>
      <c r="S582" s="166"/>
      <c r="T582" s="166"/>
      <c r="U582" s="166"/>
    </row>
    <row r="583" ht="13.65" customHeight="1">
      <c r="A583" s="166"/>
      <c r="B583" s="166"/>
      <c r="C583" s="166"/>
      <c r="D583" s="166"/>
      <c r="E583" s="166"/>
      <c r="F583" s="166"/>
      <c r="G583" s="166"/>
      <c r="H583" s="166"/>
      <c r="I583" s="166"/>
      <c r="J583" s="166"/>
      <c r="K583" s="166"/>
      <c r="L583" s="166"/>
      <c r="M583" s="166"/>
      <c r="N583" s="166"/>
      <c r="O583" s="166"/>
      <c r="P583" s="166"/>
      <c r="Q583" s="166"/>
      <c r="R583" s="166"/>
      <c r="S583" s="166"/>
      <c r="T583" s="166"/>
      <c r="U583" s="166"/>
    </row>
    <row r="584" ht="13.65" customHeight="1">
      <c r="A584" s="166"/>
      <c r="B584" s="166"/>
      <c r="C584" s="166"/>
      <c r="D584" s="166"/>
      <c r="E584" s="166"/>
      <c r="F584" s="166"/>
      <c r="G584" s="166"/>
      <c r="H584" s="166"/>
      <c r="I584" s="166"/>
      <c r="J584" s="166"/>
      <c r="K584" s="166"/>
      <c r="L584" s="166"/>
      <c r="M584" s="166"/>
      <c r="N584" s="166"/>
      <c r="O584" s="166"/>
      <c r="P584" s="166"/>
      <c r="Q584" s="166"/>
      <c r="R584" s="166"/>
      <c r="S584" s="166"/>
      <c r="T584" s="166"/>
      <c r="U584" s="166"/>
    </row>
    <row r="585" ht="13.65" customHeight="1">
      <c r="A585" s="166"/>
      <c r="B585" s="166"/>
      <c r="C585" s="166"/>
      <c r="D585" s="166"/>
      <c r="E585" s="166"/>
      <c r="F585" s="166"/>
      <c r="G585" s="166"/>
      <c r="H585" s="166"/>
      <c r="I585" s="166"/>
      <c r="J585" s="166"/>
      <c r="K585" s="166"/>
      <c r="L585" s="166"/>
      <c r="M585" s="166"/>
      <c r="N585" s="166"/>
      <c r="O585" s="166"/>
      <c r="P585" s="166"/>
      <c r="Q585" s="166"/>
      <c r="R585" s="166"/>
      <c r="S585" s="166"/>
      <c r="T585" s="166"/>
      <c r="U585" s="166"/>
    </row>
    <row r="586" ht="13.65" customHeight="1">
      <c r="A586" s="166"/>
      <c r="B586" s="166"/>
      <c r="C586" s="166"/>
      <c r="D586" s="166"/>
      <c r="E586" s="166"/>
      <c r="F586" s="166"/>
      <c r="G586" s="166"/>
      <c r="H586" s="166"/>
      <c r="I586" s="166"/>
      <c r="J586" s="166"/>
      <c r="K586" s="166"/>
      <c r="L586" s="166"/>
      <c r="M586" s="166"/>
      <c r="N586" s="166"/>
      <c r="O586" s="166"/>
      <c r="P586" s="166"/>
      <c r="Q586" s="166"/>
      <c r="R586" s="166"/>
      <c r="S586" s="166"/>
      <c r="T586" s="166"/>
      <c r="U586" s="166"/>
    </row>
    <row r="587" ht="13.65" customHeight="1">
      <c r="A587" s="166"/>
      <c r="B587" s="166"/>
      <c r="C587" s="166"/>
      <c r="D587" s="166"/>
      <c r="E587" s="166"/>
      <c r="F587" s="166"/>
      <c r="G587" s="166"/>
      <c r="H587" s="166"/>
      <c r="I587" s="166"/>
      <c r="J587" s="166"/>
      <c r="K587" s="166"/>
      <c r="L587" s="166"/>
      <c r="M587" s="166"/>
      <c r="N587" s="166"/>
      <c r="O587" s="166"/>
      <c r="P587" s="166"/>
      <c r="Q587" s="166"/>
      <c r="R587" s="166"/>
      <c r="S587" s="166"/>
      <c r="T587" s="166"/>
      <c r="U587" s="166"/>
    </row>
    <row r="588" ht="13.65" customHeight="1">
      <c r="A588" s="166"/>
      <c r="B588" s="166"/>
      <c r="C588" s="166"/>
      <c r="D588" s="166"/>
      <c r="E588" s="166"/>
      <c r="F588" s="166"/>
      <c r="G588" s="166"/>
      <c r="H588" s="166"/>
      <c r="I588" s="166"/>
      <c r="J588" s="166"/>
      <c r="K588" s="166"/>
      <c r="L588" s="166"/>
      <c r="M588" s="166"/>
      <c r="N588" s="166"/>
      <c r="O588" s="166"/>
      <c r="P588" s="166"/>
      <c r="Q588" s="166"/>
      <c r="R588" s="166"/>
      <c r="S588" s="166"/>
      <c r="T588" s="166"/>
      <c r="U588" s="166"/>
    </row>
    <row r="589" ht="13.65" customHeight="1">
      <c r="A589" s="166"/>
      <c r="B589" s="166"/>
      <c r="C589" s="166"/>
      <c r="D589" s="166"/>
      <c r="E589" s="166"/>
      <c r="F589" s="166"/>
      <c r="G589" s="166"/>
      <c r="H589" s="166"/>
      <c r="I589" s="166"/>
      <c r="J589" s="166"/>
      <c r="K589" s="166"/>
      <c r="L589" s="166"/>
      <c r="M589" s="166"/>
      <c r="N589" s="166"/>
      <c r="O589" s="166"/>
      <c r="P589" s="166"/>
      <c r="Q589" s="166"/>
      <c r="R589" s="166"/>
      <c r="S589" s="166"/>
      <c r="T589" s="166"/>
      <c r="U589" s="166"/>
    </row>
    <row r="590" ht="13.65" customHeight="1">
      <c r="A590" s="166"/>
      <c r="B590" s="166"/>
      <c r="C590" s="166"/>
      <c r="D590" s="166"/>
      <c r="E590" s="166"/>
      <c r="F590" s="166"/>
      <c r="G590" s="166"/>
      <c r="H590" s="166"/>
      <c r="I590" s="166"/>
      <c r="J590" s="166"/>
      <c r="K590" s="166"/>
      <c r="L590" s="166"/>
      <c r="M590" s="166"/>
      <c r="N590" s="166"/>
      <c r="O590" s="166"/>
      <c r="P590" s="166"/>
      <c r="Q590" s="166"/>
      <c r="R590" s="166"/>
      <c r="S590" s="166"/>
      <c r="T590" s="166"/>
      <c r="U590" s="166"/>
    </row>
    <row r="591" ht="13.65" customHeight="1">
      <c r="A591" s="166"/>
      <c r="B591" s="166"/>
      <c r="C591" s="166"/>
      <c r="D591" s="166"/>
      <c r="E591" s="166"/>
      <c r="F591" s="166"/>
      <c r="G591" s="166"/>
      <c r="H591" s="166"/>
      <c r="I591" s="166"/>
      <c r="J591" s="166"/>
      <c r="K591" s="166"/>
      <c r="L591" s="166"/>
      <c r="M591" s="166"/>
      <c r="N591" s="166"/>
      <c r="O591" s="166"/>
      <c r="P591" s="166"/>
      <c r="Q591" s="166"/>
      <c r="R591" s="166"/>
      <c r="S591" s="166"/>
      <c r="T591" s="166"/>
      <c r="U591" s="166"/>
    </row>
    <row r="592" ht="13.65" customHeight="1">
      <c r="A592" s="166"/>
      <c r="B592" s="166"/>
      <c r="C592" s="166"/>
      <c r="D592" s="166"/>
      <c r="E592" s="166"/>
      <c r="F592" s="166"/>
      <c r="G592" s="166"/>
      <c r="H592" s="166"/>
      <c r="I592" s="166"/>
      <c r="J592" s="166"/>
      <c r="K592" s="166"/>
      <c r="L592" s="166"/>
      <c r="M592" s="166"/>
      <c r="N592" s="166"/>
      <c r="O592" s="166"/>
      <c r="P592" s="166"/>
      <c r="Q592" s="166"/>
      <c r="R592" s="166"/>
      <c r="S592" s="166"/>
      <c r="T592" s="166"/>
      <c r="U592" s="166"/>
    </row>
    <row r="593" ht="13.65" customHeight="1">
      <c r="A593" s="166"/>
      <c r="B593" s="166"/>
      <c r="C593" s="166"/>
      <c r="D593" s="166"/>
      <c r="E593" s="166"/>
      <c r="F593" s="166"/>
      <c r="G593" s="166"/>
      <c r="H593" s="166"/>
      <c r="I593" s="166"/>
      <c r="J593" s="166"/>
      <c r="K593" s="166"/>
      <c r="L593" s="166"/>
      <c r="M593" s="166"/>
      <c r="N593" s="166"/>
      <c r="O593" s="166"/>
      <c r="P593" s="166"/>
      <c r="Q593" s="166"/>
      <c r="R593" s="166"/>
      <c r="S593" s="166"/>
      <c r="T593" s="166"/>
      <c r="U593" s="166"/>
    </row>
    <row r="594" ht="13.65" customHeight="1">
      <c r="A594" s="166"/>
      <c r="B594" s="166"/>
      <c r="C594" s="166"/>
      <c r="D594" s="166"/>
      <c r="E594" s="166"/>
      <c r="F594" s="166"/>
      <c r="G594" s="166"/>
      <c r="H594" s="166"/>
      <c r="I594" s="166"/>
      <c r="J594" s="166"/>
      <c r="K594" s="166"/>
      <c r="L594" s="166"/>
      <c r="M594" s="166"/>
      <c r="N594" s="166"/>
      <c r="O594" s="166"/>
      <c r="P594" s="166"/>
      <c r="Q594" s="166"/>
      <c r="R594" s="166"/>
      <c r="S594" s="166"/>
      <c r="T594" s="166"/>
      <c r="U594" s="166"/>
    </row>
    <row r="595" ht="13.65" customHeight="1">
      <c r="A595" s="166"/>
      <c r="B595" s="166"/>
      <c r="C595" s="166"/>
      <c r="D595" s="166"/>
      <c r="E595" s="166"/>
      <c r="F595" s="166"/>
      <c r="G595" s="166"/>
      <c r="H595" s="166"/>
      <c r="I595" s="166"/>
      <c r="J595" s="166"/>
      <c r="K595" s="166"/>
      <c r="L595" s="166"/>
      <c r="M595" s="166"/>
      <c r="N595" s="166"/>
      <c r="O595" s="166"/>
      <c r="P595" s="166"/>
      <c r="Q595" s="166"/>
      <c r="R595" s="166"/>
      <c r="S595" s="166"/>
      <c r="T595" s="166"/>
      <c r="U595" s="166"/>
    </row>
    <row r="596" ht="13.65" customHeight="1">
      <c r="A596" s="166"/>
      <c r="B596" s="166"/>
      <c r="C596" s="166"/>
      <c r="D596" s="166"/>
      <c r="E596" s="166"/>
      <c r="F596" s="166"/>
      <c r="G596" s="166"/>
      <c r="H596" s="166"/>
      <c r="I596" s="166"/>
      <c r="J596" s="166"/>
      <c r="K596" s="166"/>
      <c r="L596" s="166"/>
      <c r="M596" s="166"/>
      <c r="N596" s="166"/>
      <c r="O596" s="166"/>
      <c r="P596" s="166"/>
      <c r="Q596" s="166"/>
      <c r="R596" s="166"/>
      <c r="S596" s="166"/>
      <c r="T596" s="166"/>
      <c r="U596" s="166"/>
    </row>
    <row r="597" ht="13.65" customHeight="1">
      <c r="A597" s="166"/>
      <c r="B597" s="166"/>
      <c r="C597" s="166"/>
      <c r="D597" s="166"/>
      <c r="E597" s="166"/>
      <c r="F597" s="166"/>
      <c r="G597" s="166"/>
      <c r="H597" s="166"/>
      <c r="I597" s="166"/>
      <c r="J597" s="166"/>
      <c r="K597" s="166"/>
      <c r="L597" s="166"/>
      <c r="M597" s="166"/>
      <c r="N597" s="166"/>
      <c r="O597" s="166"/>
      <c r="P597" s="166"/>
      <c r="Q597" s="166"/>
      <c r="R597" s="166"/>
      <c r="S597" s="166"/>
      <c r="T597" s="166"/>
      <c r="U597" s="166"/>
    </row>
    <row r="598" ht="13.65" customHeight="1">
      <c r="A598" s="166"/>
      <c r="B598" s="166"/>
      <c r="C598" s="166"/>
      <c r="D598" s="166"/>
      <c r="E598" s="166"/>
      <c r="F598" s="166"/>
      <c r="G598" s="166"/>
      <c r="H598" s="166"/>
      <c r="I598" s="166"/>
      <c r="J598" s="166"/>
      <c r="K598" s="166"/>
      <c r="L598" s="166"/>
      <c r="M598" s="166"/>
      <c r="N598" s="166"/>
      <c r="O598" s="166"/>
      <c r="P598" s="166"/>
      <c r="Q598" s="166"/>
      <c r="R598" s="166"/>
      <c r="S598" s="166"/>
      <c r="T598" s="166"/>
      <c r="U598" s="166"/>
    </row>
    <row r="599" ht="13.65" customHeight="1">
      <c r="A599" s="166"/>
      <c r="B599" s="166"/>
      <c r="C599" s="166"/>
      <c r="D599" s="166"/>
      <c r="E599" s="166"/>
      <c r="F599" s="166"/>
      <c r="G599" s="166"/>
      <c r="H599" s="166"/>
      <c r="I599" s="166"/>
      <c r="J599" s="166"/>
      <c r="K599" s="166"/>
      <c r="L599" s="166"/>
      <c r="M599" s="166"/>
      <c r="N599" s="166"/>
      <c r="O599" s="166"/>
      <c r="P599" s="166"/>
      <c r="Q599" s="166"/>
      <c r="R599" s="166"/>
      <c r="S599" s="166"/>
      <c r="T599" s="166"/>
      <c r="U599" s="166"/>
    </row>
    <row r="600" ht="13.65" customHeight="1">
      <c r="A600" s="166"/>
      <c r="B600" s="166"/>
      <c r="C600" s="166"/>
      <c r="D600" s="166"/>
      <c r="E600" s="166"/>
      <c r="F600" s="166"/>
      <c r="G600" s="166"/>
      <c r="H600" s="166"/>
      <c r="I600" s="166"/>
      <c r="J600" s="166"/>
      <c r="K600" s="166"/>
      <c r="L600" s="166"/>
      <c r="M600" s="166"/>
      <c r="N600" s="166"/>
      <c r="O600" s="166"/>
      <c r="P600" s="166"/>
      <c r="Q600" s="166"/>
      <c r="R600" s="166"/>
      <c r="S600" s="166"/>
      <c r="T600" s="166"/>
      <c r="U600" s="166"/>
    </row>
    <row r="601" ht="13.65" customHeight="1">
      <c r="A601" s="166"/>
      <c r="B601" s="166"/>
      <c r="C601" s="166"/>
      <c r="D601" s="166"/>
      <c r="E601" s="166"/>
      <c r="F601" s="166"/>
      <c r="G601" s="166"/>
      <c r="H601" s="166"/>
      <c r="I601" s="166"/>
      <c r="J601" s="166"/>
      <c r="K601" s="166"/>
      <c r="L601" s="166"/>
      <c r="M601" s="166"/>
      <c r="N601" s="166"/>
      <c r="O601" s="166"/>
      <c r="P601" s="166"/>
      <c r="Q601" s="166"/>
      <c r="R601" s="166"/>
      <c r="S601" s="166"/>
      <c r="T601" s="166"/>
      <c r="U601" s="166"/>
    </row>
    <row r="602" ht="13.65" customHeight="1">
      <c r="A602" s="166"/>
      <c r="B602" s="166"/>
      <c r="C602" s="166"/>
      <c r="D602" s="166"/>
      <c r="E602" s="166"/>
      <c r="F602" s="166"/>
      <c r="G602" s="166"/>
      <c r="H602" s="166"/>
      <c r="I602" s="166"/>
      <c r="J602" s="166"/>
      <c r="K602" s="166"/>
      <c r="L602" s="166"/>
      <c r="M602" s="166"/>
      <c r="N602" s="166"/>
      <c r="O602" s="166"/>
      <c r="P602" s="166"/>
      <c r="Q602" s="166"/>
      <c r="R602" s="166"/>
      <c r="S602" s="166"/>
      <c r="T602" s="166"/>
      <c r="U602" s="166"/>
    </row>
    <row r="603" ht="13.65" customHeight="1">
      <c r="A603" s="166"/>
      <c r="B603" s="166"/>
      <c r="C603" s="166"/>
      <c r="D603" s="166"/>
      <c r="E603" s="166"/>
      <c r="F603" s="166"/>
      <c r="G603" s="166"/>
      <c r="H603" s="166"/>
      <c r="I603" s="166"/>
      <c r="J603" s="166"/>
      <c r="K603" s="166"/>
      <c r="L603" s="166"/>
      <c r="M603" s="166"/>
      <c r="N603" s="166"/>
      <c r="O603" s="166"/>
      <c r="P603" s="166"/>
      <c r="Q603" s="166"/>
      <c r="R603" s="166"/>
      <c r="S603" s="166"/>
      <c r="T603" s="166"/>
      <c r="U603" s="166"/>
    </row>
    <row r="604" ht="13.65" customHeight="1">
      <c r="A604" s="166"/>
      <c r="B604" s="166"/>
      <c r="C604" s="166"/>
      <c r="D604" s="166"/>
      <c r="E604" s="166"/>
      <c r="F604" s="166"/>
      <c r="G604" s="166"/>
      <c r="H604" s="166"/>
      <c r="I604" s="166"/>
      <c r="J604" s="166"/>
      <c r="K604" s="166"/>
      <c r="L604" s="166"/>
      <c r="M604" s="166"/>
      <c r="N604" s="166"/>
      <c r="O604" s="166"/>
      <c r="P604" s="166"/>
      <c r="Q604" s="166"/>
      <c r="R604" s="166"/>
      <c r="S604" s="166"/>
      <c r="T604" s="166"/>
      <c r="U604" s="166"/>
    </row>
    <row r="605" ht="13.65" customHeight="1">
      <c r="A605" s="166"/>
      <c r="B605" s="166"/>
      <c r="C605" s="166"/>
      <c r="D605" s="166"/>
      <c r="E605" s="166"/>
      <c r="F605" s="166"/>
      <c r="G605" s="166"/>
      <c r="H605" s="166"/>
      <c r="I605" s="166"/>
      <c r="J605" s="166"/>
      <c r="K605" s="166"/>
      <c r="L605" s="166"/>
      <c r="M605" s="166"/>
      <c r="N605" s="166"/>
      <c r="O605" s="166"/>
      <c r="P605" s="166"/>
      <c r="Q605" s="166"/>
      <c r="R605" s="166"/>
      <c r="S605" s="166"/>
      <c r="T605" s="166"/>
      <c r="U605" s="166"/>
    </row>
    <row r="606" ht="13.65" customHeight="1">
      <c r="A606" s="166"/>
      <c r="B606" s="166"/>
      <c r="C606" s="166"/>
      <c r="D606" s="166"/>
      <c r="E606" s="166"/>
      <c r="F606" s="166"/>
      <c r="G606" s="166"/>
      <c r="H606" s="166"/>
      <c r="I606" s="166"/>
      <c r="J606" s="166"/>
      <c r="K606" s="166"/>
      <c r="L606" s="166"/>
      <c r="M606" s="166"/>
      <c r="N606" s="166"/>
      <c r="O606" s="166"/>
      <c r="P606" s="166"/>
      <c r="Q606" s="166"/>
      <c r="R606" s="166"/>
      <c r="S606" s="166"/>
      <c r="T606" s="166"/>
      <c r="U606" s="166"/>
    </row>
    <row r="607" ht="13.65" customHeight="1">
      <c r="A607" s="166"/>
      <c r="B607" s="166"/>
      <c r="C607" s="166"/>
      <c r="D607" s="166"/>
      <c r="E607" s="166"/>
      <c r="F607" s="166"/>
      <c r="G607" s="166"/>
      <c r="H607" s="166"/>
      <c r="I607" s="166"/>
      <c r="J607" s="166"/>
      <c r="K607" s="166"/>
      <c r="L607" s="166"/>
      <c r="M607" s="166"/>
      <c r="N607" s="166"/>
      <c r="O607" s="166"/>
      <c r="P607" s="166"/>
      <c r="Q607" s="166"/>
      <c r="R607" s="166"/>
      <c r="S607" s="166"/>
      <c r="T607" s="166"/>
      <c r="U607" s="166"/>
    </row>
    <row r="608" ht="13.65" customHeight="1">
      <c r="A608" s="166"/>
      <c r="B608" s="166"/>
      <c r="C608" s="166"/>
      <c r="D608" s="166"/>
      <c r="E608" s="166"/>
      <c r="F608" s="166"/>
      <c r="G608" s="166"/>
      <c r="H608" s="166"/>
      <c r="I608" s="166"/>
      <c r="J608" s="166"/>
      <c r="K608" s="166"/>
      <c r="L608" s="166"/>
      <c r="M608" s="166"/>
      <c r="N608" s="166"/>
      <c r="O608" s="166"/>
      <c r="P608" s="166"/>
      <c r="Q608" s="166"/>
      <c r="R608" s="166"/>
      <c r="S608" s="166"/>
      <c r="T608" s="166"/>
      <c r="U608" s="166"/>
    </row>
    <row r="609" ht="13.65" customHeight="1">
      <c r="A609" s="166"/>
      <c r="B609" s="166"/>
      <c r="C609" s="166"/>
      <c r="D609" s="166"/>
      <c r="E609" s="166"/>
      <c r="F609" s="166"/>
      <c r="G609" s="166"/>
      <c r="H609" s="166"/>
      <c r="I609" s="166"/>
      <c r="J609" s="166"/>
      <c r="K609" s="166"/>
      <c r="L609" s="166"/>
      <c r="M609" s="166"/>
      <c r="N609" s="166"/>
      <c r="O609" s="166"/>
      <c r="P609" s="166"/>
      <c r="Q609" s="166"/>
      <c r="R609" s="166"/>
      <c r="S609" s="166"/>
      <c r="T609" s="166"/>
      <c r="U609" s="166"/>
    </row>
    <row r="610" ht="13.65" customHeight="1">
      <c r="A610" s="166"/>
      <c r="B610" s="166"/>
      <c r="C610" s="166"/>
      <c r="D610" s="166"/>
      <c r="E610" s="166"/>
      <c r="F610" s="166"/>
      <c r="G610" s="166"/>
      <c r="H610" s="166"/>
      <c r="I610" s="166"/>
      <c r="J610" s="166"/>
      <c r="K610" s="166"/>
      <c r="L610" s="166"/>
      <c r="M610" s="166"/>
      <c r="N610" s="166"/>
      <c r="O610" s="166"/>
      <c r="P610" s="166"/>
      <c r="Q610" s="166"/>
      <c r="R610" s="166"/>
      <c r="S610" s="166"/>
      <c r="T610" s="166"/>
      <c r="U610" s="166"/>
    </row>
    <row r="611" ht="13.65" customHeight="1">
      <c r="A611" s="166"/>
      <c r="B611" s="166"/>
      <c r="C611" s="166"/>
      <c r="D611" s="166"/>
      <c r="E611" s="166"/>
      <c r="F611" s="166"/>
      <c r="G611" s="166"/>
      <c r="H611" s="166"/>
      <c r="I611" s="166"/>
      <c r="J611" s="166"/>
      <c r="K611" s="166"/>
      <c r="L611" s="166"/>
      <c r="M611" s="166"/>
      <c r="N611" s="166"/>
      <c r="O611" s="166"/>
      <c r="P611" s="166"/>
      <c r="Q611" s="166"/>
      <c r="R611" s="166"/>
      <c r="S611" s="166"/>
      <c r="T611" s="166"/>
      <c r="U611" s="166"/>
    </row>
    <row r="612" ht="13.65" customHeight="1">
      <c r="A612" s="166"/>
      <c r="B612" s="166"/>
      <c r="C612" s="166"/>
      <c r="D612" s="166"/>
      <c r="E612" s="166"/>
      <c r="F612" s="166"/>
      <c r="G612" s="166"/>
      <c r="H612" s="166"/>
      <c r="I612" s="166"/>
      <c r="J612" s="166"/>
      <c r="K612" s="166"/>
      <c r="L612" s="166"/>
      <c r="M612" s="166"/>
      <c r="N612" s="166"/>
      <c r="O612" s="166"/>
      <c r="P612" s="166"/>
      <c r="Q612" s="166"/>
      <c r="R612" s="166"/>
      <c r="S612" s="166"/>
      <c r="T612" s="166"/>
      <c r="U612" s="166"/>
    </row>
    <row r="613" ht="13.65" customHeight="1">
      <c r="A613" s="166"/>
      <c r="B613" s="166"/>
      <c r="C613" s="166"/>
      <c r="D613" s="166"/>
      <c r="E613" s="166"/>
      <c r="F613" s="166"/>
      <c r="G613" s="166"/>
      <c r="H613" s="166"/>
      <c r="I613" s="166"/>
      <c r="J613" s="166"/>
      <c r="K613" s="166"/>
      <c r="L613" s="166"/>
      <c r="M613" s="166"/>
      <c r="N613" s="166"/>
      <c r="O613" s="166"/>
      <c r="P613" s="166"/>
      <c r="Q613" s="166"/>
      <c r="R613" s="166"/>
      <c r="S613" s="166"/>
      <c r="T613" s="166"/>
      <c r="U613" s="166"/>
    </row>
    <row r="614" ht="13.65" customHeight="1">
      <c r="A614" s="166"/>
      <c r="B614" s="166"/>
      <c r="C614" s="166"/>
      <c r="D614" s="166"/>
      <c r="E614" s="166"/>
      <c r="F614" s="166"/>
      <c r="G614" s="166"/>
      <c r="H614" s="166"/>
      <c r="I614" s="166"/>
      <c r="J614" s="166"/>
      <c r="K614" s="166"/>
      <c r="L614" s="166"/>
      <c r="M614" s="166"/>
      <c r="N614" s="166"/>
      <c r="O614" s="166"/>
      <c r="P614" s="166"/>
      <c r="Q614" s="166"/>
      <c r="R614" s="166"/>
      <c r="S614" s="166"/>
      <c r="T614" s="166"/>
      <c r="U614" s="166"/>
    </row>
    <row r="615" ht="13.65" customHeight="1">
      <c r="A615" s="166"/>
      <c r="B615" s="166"/>
      <c r="C615" s="166"/>
      <c r="D615" s="166"/>
      <c r="E615" s="166"/>
      <c r="F615" s="166"/>
      <c r="G615" s="166"/>
      <c r="H615" s="166"/>
      <c r="I615" s="166"/>
      <c r="J615" s="166"/>
      <c r="K615" s="166"/>
      <c r="L615" s="166"/>
      <c r="M615" s="166"/>
      <c r="N615" s="166"/>
      <c r="O615" s="166"/>
      <c r="P615" s="166"/>
      <c r="Q615" s="166"/>
      <c r="R615" s="166"/>
      <c r="S615" s="166"/>
      <c r="T615" s="166"/>
      <c r="U615" s="166"/>
    </row>
    <row r="616" ht="13.65" customHeight="1">
      <c r="A616" s="166"/>
      <c r="B616" s="166"/>
      <c r="C616" s="166"/>
      <c r="D616" s="166"/>
      <c r="E616" s="166"/>
      <c r="F616" s="166"/>
      <c r="G616" s="166"/>
      <c r="H616" s="166"/>
      <c r="I616" s="166"/>
      <c r="J616" s="166"/>
      <c r="K616" s="166"/>
      <c r="L616" s="166"/>
      <c r="M616" s="166"/>
      <c r="N616" s="166"/>
      <c r="O616" s="166"/>
      <c r="P616" s="166"/>
      <c r="Q616" s="166"/>
      <c r="R616" s="166"/>
      <c r="S616" s="166"/>
      <c r="T616" s="166"/>
      <c r="U616" s="166"/>
    </row>
    <row r="617" ht="13.65" customHeight="1">
      <c r="A617" s="166"/>
      <c r="B617" s="166"/>
      <c r="C617" s="166"/>
      <c r="D617" s="166"/>
      <c r="E617" s="166"/>
      <c r="F617" s="166"/>
      <c r="G617" s="166"/>
      <c r="H617" s="166"/>
      <c r="I617" s="166"/>
      <c r="J617" s="166"/>
      <c r="K617" s="166"/>
      <c r="L617" s="166"/>
      <c r="M617" s="166"/>
      <c r="N617" s="166"/>
      <c r="O617" s="166"/>
      <c r="P617" s="166"/>
      <c r="Q617" s="166"/>
      <c r="R617" s="166"/>
      <c r="S617" s="166"/>
      <c r="T617" s="166"/>
      <c r="U617" s="166"/>
    </row>
    <row r="618" ht="13.65" customHeight="1">
      <c r="A618" s="166"/>
      <c r="B618" s="166"/>
      <c r="C618" s="166"/>
      <c r="D618" s="166"/>
      <c r="E618" s="166"/>
      <c r="F618" s="166"/>
      <c r="G618" s="166"/>
      <c r="H618" s="166"/>
      <c r="I618" s="166"/>
      <c r="J618" s="166"/>
      <c r="K618" s="166"/>
      <c r="L618" s="166"/>
      <c r="M618" s="166"/>
      <c r="N618" s="166"/>
      <c r="O618" s="166"/>
      <c r="P618" s="166"/>
      <c r="Q618" s="166"/>
      <c r="R618" s="166"/>
      <c r="S618" s="166"/>
      <c r="T618" s="166"/>
      <c r="U618" s="166"/>
    </row>
    <row r="619" ht="13.65" customHeight="1">
      <c r="A619" s="166"/>
      <c r="B619" s="166"/>
      <c r="C619" s="166"/>
      <c r="D619" s="166"/>
      <c r="E619" s="166"/>
      <c r="F619" s="166"/>
      <c r="G619" s="166"/>
      <c r="H619" s="166"/>
      <c r="I619" s="166"/>
      <c r="J619" s="166"/>
      <c r="K619" s="166"/>
      <c r="L619" s="166"/>
      <c r="M619" s="166"/>
      <c r="N619" s="166"/>
      <c r="O619" s="166"/>
      <c r="P619" s="166"/>
      <c r="Q619" s="166"/>
      <c r="R619" s="166"/>
      <c r="S619" s="166"/>
      <c r="T619" s="166"/>
      <c r="U619" s="166"/>
    </row>
    <row r="620" ht="13.65" customHeight="1">
      <c r="A620" s="166"/>
      <c r="B620" s="166"/>
      <c r="C620" s="166"/>
      <c r="D620" s="166"/>
      <c r="E620" s="166"/>
      <c r="F620" s="166"/>
      <c r="G620" s="166"/>
      <c r="H620" s="166"/>
      <c r="I620" s="166"/>
      <c r="J620" s="166"/>
      <c r="K620" s="166"/>
      <c r="L620" s="166"/>
      <c r="M620" s="166"/>
      <c r="N620" s="166"/>
      <c r="O620" s="166"/>
      <c r="P620" s="166"/>
      <c r="Q620" s="166"/>
      <c r="R620" s="166"/>
      <c r="S620" s="166"/>
      <c r="T620" s="166"/>
      <c r="U620" s="166"/>
    </row>
    <row r="621" ht="13.65" customHeight="1">
      <c r="A621" s="166"/>
      <c r="B621" s="166"/>
      <c r="C621" s="166"/>
      <c r="D621" s="166"/>
      <c r="E621" s="166"/>
      <c r="F621" s="166"/>
      <c r="G621" s="166"/>
      <c r="H621" s="166"/>
      <c r="I621" s="166"/>
      <c r="J621" s="166"/>
      <c r="K621" s="166"/>
      <c r="L621" s="166"/>
      <c r="M621" s="166"/>
      <c r="N621" s="166"/>
      <c r="O621" s="166"/>
      <c r="P621" s="166"/>
      <c r="Q621" s="166"/>
      <c r="R621" s="166"/>
      <c r="S621" s="166"/>
      <c r="T621" s="166"/>
      <c r="U621" s="166"/>
    </row>
    <row r="622" ht="13.65" customHeight="1">
      <c r="A622" s="166"/>
      <c r="B622" s="166"/>
      <c r="C622" s="166"/>
      <c r="D622" s="166"/>
      <c r="E622" s="166"/>
      <c r="F622" s="166"/>
      <c r="G622" s="166"/>
      <c r="H622" s="166"/>
      <c r="I622" s="166"/>
      <c r="J622" s="166"/>
      <c r="K622" s="166"/>
      <c r="L622" s="166"/>
      <c r="M622" s="166"/>
      <c r="N622" s="166"/>
      <c r="O622" s="166"/>
      <c r="P622" s="166"/>
      <c r="Q622" s="166"/>
      <c r="R622" s="166"/>
      <c r="S622" s="166"/>
      <c r="T622" s="166"/>
      <c r="U622" s="166"/>
    </row>
    <row r="623" ht="13.65" customHeight="1">
      <c r="A623" s="166"/>
      <c r="B623" s="166"/>
      <c r="C623" s="166"/>
      <c r="D623" s="166"/>
      <c r="E623" s="166"/>
      <c r="F623" s="166"/>
      <c r="G623" s="166"/>
      <c r="H623" s="166"/>
      <c r="I623" s="166"/>
      <c r="J623" s="166"/>
      <c r="K623" s="166"/>
      <c r="L623" s="166"/>
      <c r="M623" s="166"/>
      <c r="N623" s="166"/>
      <c r="O623" s="166"/>
      <c r="P623" s="166"/>
      <c r="Q623" s="166"/>
      <c r="R623" s="166"/>
      <c r="S623" s="166"/>
      <c r="T623" s="166"/>
      <c r="U623" s="166"/>
    </row>
    <row r="624" ht="13.65" customHeight="1">
      <c r="A624" s="166"/>
      <c r="B624" s="166"/>
      <c r="C624" s="166"/>
      <c r="D624" s="166"/>
      <c r="E624" s="166"/>
      <c r="F624" s="166"/>
      <c r="G624" s="166"/>
      <c r="H624" s="166"/>
      <c r="I624" s="166"/>
      <c r="J624" s="166"/>
      <c r="K624" s="166"/>
      <c r="L624" s="166"/>
      <c r="M624" s="166"/>
      <c r="N624" s="166"/>
      <c r="O624" s="166"/>
      <c r="P624" s="166"/>
      <c r="Q624" s="166"/>
      <c r="R624" s="166"/>
      <c r="S624" s="166"/>
      <c r="T624" s="166"/>
      <c r="U624" s="166"/>
    </row>
    <row r="625" ht="13.65" customHeight="1">
      <c r="A625" s="166"/>
      <c r="B625" s="166"/>
      <c r="C625" s="166"/>
      <c r="D625" s="166"/>
      <c r="E625" s="166"/>
      <c r="F625" s="166"/>
      <c r="G625" s="166"/>
      <c r="H625" s="166"/>
      <c r="I625" s="166"/>
      <c r="J625" s="166"/>
      <c r="K625" s="166"/>
      <c r="L625" s="166"/>
      <c r="M625" s="166"/>
      <c r="N625" s="166"/>
      <c r="O625" s="166"/>
      <c r="P625" s="166"/>
      <c r="Q625" s="166"/>
      <c r="R625" s="166"/>
      <c r="S625" s="166"/>
      <c r="T625" s="166"/>
      <c r="U625" s="166"/>
    </row>
    <row r="626" ht="13.65" customHeight="1">
      <c r="A626" s="166"/>
      <c r="B626" s="166"/>
      <c r="C626" s="166"/>
      <c r="D626" s="166"/>
      <c r="E626" s="166"/>
      <c r="F626" s="166"/>
      <c r="G626" s="166"/>
      <c r="H626" s="166"/>
      <c r="I626" s="166"/>
      <c r="J626" s="166"/>
      <c r="K626" s="166"/>
      <c r="L626" s="166"/>
      <c r="M626" s="166"/>
      <c r="N626" s="166"/>
      <c r="O626" s="166"/>
      <c r="P626" s="166"/>
      <c r="Q626" s="166"/>
      <c r="R626" s="166"/>
      <c r="S626" s="166"/>
      <c r="T626" s="166"/>
      <c r="U626" s="166"/>
    </row>
    <row r="627" ht="13.65" customHeight="1">
      <c r="A627" s="166"/>
      <c r="B627" s="166"/>
      <c r="C627" s="166"/>
      <c r="D627" s="166"/>
      <c r="E627" s="166"/>
      <c r="F627" s="166"/>
      <c r="G627" s="166"/>
      <c r="H627" s="166"/>
      <c r="I627" s="166"/>
      <c r="J627" s="166"/>
      <c r="K627" s="166"/>
      <c r="L627" s="166"/>
      <c r="M627" s="166"/>
      <c r="N627" s="166"/>
      <c r="O627" s="166"/>
      <c r="P627" s="166"/>
      <c r="Q627" s="166"/>
      <c r="R627" s="166"/>
      <c r="S627" s="166"/>
      <c r="T627" s="166"/>
      <c r="U627" s="166"/>
    </row>
    <row r="628" ht="13.65" customHeight="1">
      <c r="A628" s="166"/>
      <c r="B628" s="166"/>
      <c r="C628" s="166"/>
      <c r="D628" s="166"/>
      <c r="E628" s="166"/>
      <c r="F628" s="166"/>
      <c r="G628" s="166"/>
      <c r="H628" s="166"/>
      <c r="I628" s="166"/>
      <c r="J628" s="166"/>
      <c r="K628" s="166"/>
      <c r="L628" s="166"/>
      <c r="M628" s="166"/>
      <c r="N628" s="166"/>
      <c r="O628" s="166"/>
      <c r="P628" s="166"/>
      <c r="Q628" s="166"/>
      <c r="R628" s="166"/>
      <c r="S628" s="166"/>
      <c r="T628" s="166"/>
      <c r="U628" s="166"/>
    </row>
    <row r="629" ht="13.65" customHeight="1">
      <c r="A629" s="166"/>
      <c r="B629" s="166"/>
      <c r="C629" s="166"/>
      <c r="D629" s="166"/>
      <c r="E629" s="166"/>
      <c r="F629" s="166"/>
      <c r="G629" s="166"/>
      <c r="H629" s="166"/>
      <c r="I629" s="166"/>
      <c r="J629" s="166"/>
      <c r="K629" s="166"/>
      <c r="L629" s="166"/>
      <c r="M629" s="166"/>
      <c r="N629" s="166"/>
      <c r="O629" s="166"/>
      <c r="P629" s="166"/>
      <c r="Q629" s="166"/>
      <c r="R629" s="166"/>
      <c r="S629" s="166"/>
      <c r="T629" s="166"/>
      <c r="U629" s="166"/>
    </row>
    <row r="630" ht="13.65" customHeight="1">
      <c r="A630" s="166"/>
      <c r="B630" s="166"/>
      <c r="C630" s="166"/>
      <c r="D630" s="166"/>
      <c r="E630" s="166"/>
      <c r="F630" s="166"/>
      <c r="G630" s="166"/>
      <c r="H630" s="166"/>
      <c r="I630" s="166"/>
      <c r="J630" s="166"/>
      <c r="K630" s="166"/>
      <c r="L630" s="166"/>
      <c r="M630" s="166"/>
      <c r="N630" s="166"/>
      <c r="O630" s="166"/>
      <c r="P630" s="166"/>
      <c r="Q630" s="166"/>
      <c r="R630" s="166"/>
      <c r="S630" s="166"/>
      <c r="T630" s="166"/>
      <c r="U630" s="166"/>
    </row>
    <row r="631" ht="13.65" customHeight="1">
      <c r="A631" s="166"/>
      <c r="B631" s="166"/>
      <c r="C631" s="166"/>
      <c r="D631" s="166"/>
      <c r="E631" s="166"/>
      <c r="F631" s="166"/>
      <c r="G631" s="166"/>
      <c r="H631" s="166"/>
      <c r="I631" s="166"/>
      <c r="J631" s="166"/>
      <c r="K631" s="166"/>
      <c r="L631" s="166"/>
      <c r="M631" s="166"/>
      <c r="N631" s="166"/>
      <c r="O631" s="166"/>
      <c r="P631" s="166"/>
      <c r="Q631" s="166"/>
      <c r="R631" s="166"/>
      <c r="S631" s="166"/>
      <c r="T631" s="166"/>
      <c r="U631" s="166"/>
    </row>
    <row r="632" ht="13.65" customHeight="1">
      <c r="A632" s="166"/>
      <c r="B632" s="166"/>
      <c r="C632" s="166"/>
      <c r="D632" s="166"/>
      <c r="E632" s="166"/>
      <c r="F632" s="166"/>
      <c r="G632" s="166"/>
      <c r="H632" s="166"/>
      <c r="I632" s="166"/>
      <c r="J632" s="166"/>
      <c r="K632" s="166"/>
      <c r="L632" s="166"/>
      <c r="M632" s="166"/>
      <c r="N632" s="166"/>
      <c r="O632" s="166"/>
      <c r="P632" s="166"/>
      <c r="Q632" s="166"/>
      <c r="R632" s="166"/>
      <c r="S632" s="166"/>
      <c r="T632" s="166"/>
      <c r="U632" s="166"/>
    </row>
    <row r="633" ht="13.65" customHeight="1">
      <c r="A633" s="166"/>
      <c r="B633" s="166"/>
      <c r="C633" s="166"/>
      <c r="D633" s="166"/>
      <c r="E633" s="166"/>
      <c r="F633" s="166"/>
      <c r="G633" s="166"/>
      <c r="H633" s="166"/>
      <c r="I633" s="166"/>
      <c r="J633" s="166"/>
      <c r="K633" s="166"/>
      <c r="L633" s="166"/>
      <c r="M633" s="166"/>
      <c r="N633" s="166"/>
      <c r="O633" s="166"/>
      <c r="P633" s="166"/>
      <c r="Q633" s="166"/>
      <c r="R633" s="166"/>
      <c r="S633" s="166"/>
      <c r="T633" s="166"/>
      <c r="U633" s="166"/>
    </row>
    <row r="634" ht="13.65" customHeight="1">
      <c r="A634" s="166"/>
      <c r="B634" s="166"/>
      <c r="C634" s="166"/>
      <c r="D634" s="166"/>
      <c r="E634" s="166"/>
      <c r="F634" s="166"/>
      <c r="G634" s="166"/>
      <c r="H634" s="166"/>
      <c r="I634" s="166"/>
      <c r="J634" s="166"/>
      <c r="K634" s="166"/>
      <c r="L634" s="166"/>
      <c r="M634" s="166"/>
      <c r="N634" s="166"/>
      <c r="O634" s="166"/>
      <c r="P634" s="166"/>
      <c r="Q634" s="166"/>
      <c r="R634" s="166"/>
      <c r="S634" s="166"/>
      <c r="T634" s="166"/>
      <c r="U634" s="166"/>
    </row>
    <row r="635" ht="13.65" customHeight="1">
      <c r="A635" s="166"/>
      <c r="B635" s="166"/>
      <c r="C635" s="166"/>
      <c r="D635" s="166"/>
      <c r="E635" s="166"/>
      <c r="F635" s="166"/>
      <c r="G635" s="166"/>
      <c r="H635" s="166"/>
      <c r="I635" s="166"/>
      <c r="J635" s="166"/>
      <c r="K635" s="166"/>
      <c r="L635" s="166"/>
      <c r="M635" s="166"/>
      <c r="N635" s="166"/>
      <c r="O635" s="166"/>
      <c r="P635" s="166"/>
      <c r="Q635" s="166"/>
      <c r="R635" s="166"/>
      <c r="S635" s="166"/>
      <c r="T635" s="166"/>
      <c r="U635" s="166"/>
    </row>
    <row r="636" ht="13.65" customHeight="1">
      <c r="A636" s="166"/>
      <c r="B636" s="166"/>
      <c r="C636" s="166"/>
      <c r="D636" s="166"/>
      <c r="E636" s="166"/>
      <c r="F636" s="166"/>
      <c r="G636" s="166"/>
      <c r="H636" s="166"/>
      <c r="I636" s="166"/>
      <c r="J636" s="166"/>
      <c r="K636" s="166"/>
      <c r="L636" s="166"/>
      <c r="M636" s="166"/>
      <c r="N636" s="166"/>
      <c r="O636" s="166"/>
      <c r="P636" s="166"/>
      <c r="Q636" s="166"/>
      <c r="R636" s="166"/>
      <c r="S636" s="166"/>
      <c r="T636" s="166"/>
      <c r="U636" s="166"/>
    </row>
    <row r="637" ht="13.65" customHeight="1">
      <c r="A637" s="166"/>
      <c r="B637" s="166"/>
      <c r="C637" s="166"/>
      <c r="D637" s="166"/>
      <c r="E637" s="166"/>
      <c r="F637" s="166"/>
      <c r="G637" s="166"/>
      <c r="H637" s="166"/>
      <c r="I637" s="166"/>
      <c r="J637" s="166"/>
      <c r="K637" s="166"/>
      <c r="L637" s="166"/>
      <c r="M637" s="166"/>
      <c r="N637" s="166"/>
      <c r="O637" s="166"/>
      <c r="P637" s="166"/>
      <c r="Q637" s="166"/>
      <c r="R637" s="166"/>
      <c r="S637" s="166"/>
      <c r="T637" s="166"/>
      <c r="U637" s="166"/>
    </row>
    <row r="638" ht="13.65" customHeight="1">
      <c r="A638" s="166"/>
      <c r="B638" s="166"/>
      <c r="C638" s="166"/>
      <c r="D638" s="166"/>
      <c r="E638" s="166"/>
      <c r="F638" s="166"/>
      <c r="G638" s="166"/>
      <c r="H638" s="166"/>
      <c r="I638" s="166"/>
      <c r="J638" s="166"/>
      <c r="K638" s="166"/>
      <c r="L638" s="166"/>
      <c r="M638" s="166"/>
      <c r="N638" s="166"/>
      <c r="O638" s="166"/>
      <c r="P638" s="166"/>
      <c r="Q638" s="166"/>
      <c r="R638" s="166"/>
      <c r="S638" s="166"/>
      <c r="T638" s="166"/>
      <c r="U638" s="166"/>
    </row>
    <row r="639" ht="13.65" customHeight="1">
      <c r="A639" s="166"/>
      <c r="B639" s="166"/>
      <c r="C639" s="166"/>
      <c r="D639" s="166"/>
      <c r="E639" s="166"/>
      <c r="F639" s="166"/>
      <c r="G639" s="166"/>
      <c r="H639" s="166"/>
      <c r="I639" s="166"/>
      <c r="J639" s="166"/>
      <c r="K639" s="166"/>
      <c r="L639" s="166"/>
      <c r="M639" s="166"/>
      <c r="N639" s="166"/>
      <c r="O639" s="166"/>
      <c r="P639" s="166"/>
      <c r="Q639" s="166"/>
      <c r="R639" s="166"/>
      <c r="S639" s="166"/>
      <c r="T639" s="166"/>
      <c r="U639" s="166"/>
    </row>
    <row r="640" ht="13.65" customHeight="1">
      <c r="A640" s="166"/>
      <c r="B640" s="166"/>
      <c r="C640" s="166"/>
      <c r="D640" s="166"/>
      <c r="E640" s="166"/>
      <c r="F640" s="166"/>
      <c r="G640" s="166"/>
      <c r="H640" s="166"/>
      <c r="I640" s="166"/>
      <c r="J640" s="166"/>
      <c r="K640" s="166"/>
      <c r="L640" s="166"/>
      <c r="M640" s="166"/>
      <c r="N640" s="166"/>
      <c r="O640" s="166"/>
      <c r="P640" s="166"/>
      <c r="Q640" s="166"/>
      <c r="R640" s="166"/>
      <c r="S640" s="166"/>
      <c r="T640" s="166"/>
      <c r="U640" s="166"/>
    </row>
    <row r="641" ht="13.65" customHeight="1">
      <c r="A641" s="166"/>
      <c r="B641" s="166"/>
      <c r="C641" s="166"/>
      <c r="D641" s="166"/>
      <c r="E641" s="166"/>
      <c r="F641" s="166"/>
      <c r="G641" s="166"/>
      <c r="H641" s="166"/>
      <c r="I641" s="166"/>
      <c r="J641" s="166"/>
      <c r="K641" s="166"/>
      <c r="L641" s="166"/>
      <c r="M641" s="166"/>
      <c r="N641" s="166"/>
      <c r="O641" s="166"/>
      <c r="P641" s="166"/>
      <c r="Q641" s="166"/>
      <c r="R641" s="166"/>
      <c r="S641" s="166"/>
      <c r="T641" s="166"/>
      <c r="U641" s="166"/>
    </row>
    <row r="642" ht="13.65" customHeight="1">
      <c r="A642" s="166"/>
      <c r="B642" s="166"/>
      <c r="C642" s="166"/>
      <c r="D642" s="166"/>
      <c r="E642" s="166"/>
      <c r="F642" s="166"/>
      <c r="G642" s="166"/>
      <c r="H642" s="166"/>
      <c r="I642" s="166"/>
      <c r="J642" s="166"/>
      <c r="K642" s="166"/>
      <c r="L642" s="166"/>
      <c r="M642" s="166"/>
      <c r="N642" s="166"/>
      <c r="O642" s="166"/>
      <c r="P642" s="166"/>
      <c r="Q642" s="166"/>
      <c r="R642" s="166"/>
      <c r="S642" s="166"/>
      <c r="T642" s="166"/>
      <c r="U642" s="166"/>
    </row>
    <row r="643" ht="13.65" customHeight="1">
      <c r="A643" s="166"/>
      <c r="B643" s="166"/>
      <c r="C643" s="166"/>
      <c r="D643" s="166"/>
      <c r="E643" s="166"/>
      <c r="F643" s="166"/>
      <c r="G643" s="166"/>
      <c r="H643" s="166"/>
      <c r="I643" s="166"/>
      <c r="J643" s="166"/>
      <c r="K643" s="166"/>
      <c r="L643" s="166"/>
      <c r="M643" s="166"/>
      <c r="N643" s="166"/>
      <c r="O643" s="166"/>
      <c r="P643" s="166"/>
      <c r="Q643" s="166"/>
      <c r="R643" s="166"/>
      <c r="S643" s="166"/>
      <c r="T643" s="166"/>
      <c r="U643" s="166"/>
    </row>
    <row r="644" ht="13.65" customHeight="1">
      <c r="A644" s="166"/>
      <c r="B644" s="166"/>
      <c r="C644" s="166"/>
      <c r="D644" s="166"/>
      <c r="E644" s="166"/>
      <c r="F644" s="166"/>
      <c r="G644" s="166"/>
      <c r="H644" s="166"/>
      <c r="I644" s="166"/>
      <c r="J644" s="166"/>
      <c r="K644" s="166"/>
      <c r="L644" s="166"/>
      <c r="M644" s="166"/>
      <c r="N644" s="166"/>
      <c r="O644" s="166"/>
      <c r="P644" s="166"/>
      <c r="Q644" s="166"/>
      <c r="R644" s="166"/>
      <c r="S644" s="166"/>
      <c r="T644" s="166"/>
      <c r="U644" s="166"/>
    </row>
    <row r="645" ht="13.65" customHeight="1">
      <c r="A645" s="166"/>
      <c r="B645" s="166"/>
      <c r="C645" s="166"/>
      <c r="D645" s="166"/>
      <c r="E645" s="166"/>
      <c r="F645" s="166"/>
      <c r="G645" s="166"/>
      <c r="H645" s="166"/>
      <c r="I645" s="166"/>
      <c r="J645" s="166"/>
      <c r="K645" s="166"/>
      <c r="L645" s="166"/>
      <c r="M645" s="166"/>
      <c r="N645" s="166"/>
      <c r="O645" s="166"/>
      <c r="P645" s="166"/>
      <c r="Q645" s="166"/>
      <c r="R645" s="166"/>
      <c r="S645" s="166"/>
      <c r="T645" s="166"/>
      <c r="U645" s="166"/>
    </row>
    <row r="646" ht="13.65" customHeight="1">
      <c r="A646" s="166"/>
      <c r="B646" s="166"/>
      <c r="C646" s="166"/>
      <c r="D646" s="166"/>
      <c r="E646" s="166"/>
      <c r="F646" s="166"/>
      <c r="G646" s="166"/>
      <c r="H646" s="166"/>
      <c r="I646" s="166"/>
      <c r="J646" s="166"/>
      <c r="K646" s="166"/>
      <c r="L646" s="166"/>
      <c r="M646" s="166"/>
      <c r="N646" s="166"/>
      <c r="O646" s="166"/>
      <c r="P646" s="166"/>
      <c r="Q646" s="166"/>
      <c r="R646" s="166"/>
      <c r="S646" s="166"/>
      <c r="T646" s="166"/>
      <c r="U646" s="166"/>
    </row>
    <row r="647" ht="13.65" customHeight="1">
      <c r="A647" s="166"/>
      <c r="B647" s="166"/>
      <c r="C647" s="166"/>
      <c r="D647" s="166"/>
      <c r="E647" s="166"/>
      <c r="F647" s="166"/>
      <c r="G647" s="166"/>
      <c r="H647" s="166"/>
      <c r="I647" s="166"/>
      <c r="J647" s="166"/>
      <c r="K647" s="166"/>
      <c r="L647" s="166"/>
      <c r="M647" s="166"/>
      <c r="N647" s="166"/>
      <c r="O647" s="166"/>
      <c r="P647" s="166"/>
      <c r="Q647" s="166"/>
      <c r="R647" s="166"/>
      <c r="S647" s="166"/>
      <c r="T647" s="166"/>
      <c r="U647" s="166"/>
    </row>
    <row r="648" ht="13.65" customHeight="1">
      <c r="A648" s="166"/>
      <c r="B648" s="166"/>
      <c r="C648" s="166"/>
      <c r="D648" s="166"/>
      <c r="E648" s="166"/>
      <c r="F648" s="166"/>
      <c r="G648" s="166"/>
      <c r="H648" s="166"/>
      <c r="I648" s="166"/>
      <c r="J648" s="166"/>
      <c r="K648" s="166"/>
      <c r="L648" s="166"/>
      <c r="M648" s="166"/>
      <c r="N648" s="166"/>
      <c r="O648" s="166"/>
      <c r="P648" s="166"/>
      <c r="Q648" s="166"/>
      <c r="R648" s="166"/>
      <c r="S648" s="166"/>
      <c r="T648" s="166"/>
      <c r="U648" s="166"/>
    </row>
    <row r="649" ht="13.65" customHeight="1">
      <c r="A649" s="166"/>
      <c r="B649" s="166"/>
      <c r="C649" s="166"/>
      <c r="D649" s="166"/>
      <c r="E649" s="166"/>
      <c r="F649" s="166"/>
      <c r="G649" s="166"/>
      <c r="H649" s="166"/>
      <c r="I649" s="166"/>
      <c r="J649" s="166"/>
      <c r="K649" s="166"/>
      <c r="L649" s="166"/>
      <c r="M649" s="166"/>
      <c r="N649" s="166"/>
      <c r="O649" s="166"/>
      <c r="P649" s="166"/>
      <c r="Q649" s="166"/>
      <c r="R649" s="166"/>
      <c r="S649" s="166"/>
      <c r="T649" s="166"/>
      <c r="U649" s="166"/>
    </row>
    <row r="650" ht="13.65" customHeight="1">
      <c r="A650" s="166"/>
      <c r="B650" s="166"/>
      <c r="C650" s="166"/>
      <c r="D650" s="166"/>
      <c r="E650" s="166"/>
      <c r="F650" s="166"/>
      <c r="G650" s="166"/>
      <c r="H650" s="166"/>
      <c r="I650" s="166"/>
      <c r="J650" s="166"/>
      <c r="K650" s="166"/>
      <c r="L650" s="166"/>
      <c r="M650" s="166"/>
      <c r="N650" s="166"/>
      <c r="O650" s="166"/>
      <c r="P650" s="166"/>
      <c r="Q650" s="166"/>
      <c r="R650" s="166"/>
      <c r="S650" s="166"/>
      <c r="T650" s="166"/>
      <c r="U650" s="166"/>
    </row>
    <row r="651" ht="13.65" customHeight="1">
      <c r="A651" s="166"/>
      <c r="B651" s="166"/>
      <c r="C651" s="166"/>
      <c r="D651" s="166"/>
      <c r="E651" s="166"/>
      <c r="F651" s="166"/>
      <c r="G651" s="166"/>
      <c r="H651" s="166"/>
      <c r="I651" s="166"/>
      <c r="J651" s="166"/>
      <c r="K651" s="166"/>
      <c r="L651" s="166"/>
      <c r="M651" s="166"/>
      <c r="N651" s="166"/>
      <c r="O651" s="166"/>
      <c r="P651" s="166"/>
      <c r="Q651" s="166"/>
      <c r="R651" s="166"/>
      <c r="S651" s="166"/>
      <c r="T651" s="166"/>
      <c r="U651" s="166"/>
    </row>
    <row r="652" ht="13.65" customHeight="1">
      <c r="A652" s="166"/>
      <c r="B652" s="166"/>
      <c r="C652" s="166"/>
      <c r="D652" s="166"/>
      <c r="E652" s="166"/>
      <c r="F652" s="166"/>
      <c r="G652" s="166"/>
      <c r="H652" s="166"/>
      <c r="I652" s="166"/>
      <c r="J652" s="166"/>
      <c r="K652" s="166"/>
      <c r="L652" s="166"/>
      <c r="M652" s="166"/>
      <c r="N652" s="166"/>
      <c r="O652" s="166"/>
      <c r="P652" s="166"/>
      <c r="Q652" s="166"/>
      <c r="R652" s="166"/>
      <c r="S652" s="166"/>
      <c r="T652" s="166"/>
      <c r="U652" s="166"/>
    </row>
    <row r="653" ht="13.65" customHeight="1">
      <c r="A653" s="166"/>
      <c r="B653" s="166"/>
      <c r="C653" s="166"/>
      <c r="D653" s="166"/>
      <c r="E653" s="166"/>
      <c r="F653" s="166"/>
      <c r="G653" s="166"/>
      <c r="H653" s="166"/>
      <c r="I653" s="166"/>
      <c r="J653" s="166"/>
      <c r="K653" s="166"/>
      <c r="L653" s="166"/>
      <c r="M653" s="166"/>
      <c r="N653" s="166"/>
      <c r="O653" s="166"/>
      <c r="P653" s="166"/>
      <c r="Q653" s="166"/>
      <c r="R653" s="166"/>
      <c r="S653" s="166"/>
      <c r="T653" s="166"/>
      <c r="U653" s="166"/>
    </row>
    <row r="654" ht="13.65" customHeight="1">
      <c r="A654" s="166"/>
      <c r="B654" s="166"/>
      <c r="C654" s="166"/>
      <c r="D654" s="166"/>
      <c r="E654" s="166"/>
      <c r="F654" s="166"/>
      <c r="G654" s="166"/>
      <c r="H654" s="166"/>
      <c r="I654" s="166"/>
      <c r="J654" s="166"/>
      <c r="K654" s="166"/>
      <c r="L654" s="166"/>
      <c r="M654" s="166"/>
      <c r="N654" s="166"/>
      <c r="O654" s="166"/>
      <c r="P654" s="166"/>
      <c r="Q654" s="166"/>
      <c r="R654" s="166"/>
      <c r="S654" s="166"/>
      <c r="T654" s="166"/>
      <c r="U654" s="166"/>
    </row>
    <row r="655" ht="13.65" customHeight="1">
      <c r="A655" s="166"/>
      <c r="B655" s="166"/>
      <c r="C655" s="166"/>
      <c r="D655" s="166"/>
      <c r="E655" s="166"/>
      <c r="F655" s="166"/>
      <c r="G655" s="166"/>
      <c r="H655" s="166"/>
      <c r="I655" s="166"/>
      <c r="J655" s="166"/>
      <c r="K655" s="166"/>
      <c r="L655" s="166"/>
      <c r="M655" s="166"/>
      <c r="N655" s="166"/>
      <c r="O655" s="166"/>
      <c r="P655" s="166"/>
      <c r="Q655" s="166"/>
      <c r="R655" s="166"/>
      <c r="S655" s="166"/>
      <c r="T655" s="166"/>
      <c r="U655" s="166"/>
    </row>
    <row r="656" ht="13.65" customHeight="1">
      <c r="A656" s="166"/>
      <c r="B656" s="166"/>
      <c r="C656" s="166"/>
      <c r="D656" s="166"/>
      <c r="E656" s="166"/>
      <c r="F656" s="166"/>
      <c r="G656" s="166"/>
      <c r="H656" s="166"/>
      <c r="I656" s="166"/>
      <c r="J656" s="166"/>
      <c r="K656" s="166"/>
      <c r="L656" s="166"/>
      <c r="M656" s="166"/>
      <c r="N656" s="166"/>
      <c r="O656" s="166"/>
      <c r="P656" s="166"/>
      <c r="Q656" s="166"/>
      <c r="R656" s="166"/>
      <c r="S656" s="166"/>
      <c r="T656" s="166"/>
      <c r="U656" s="166"/>
    </row>
    <row r="657" ht="13.65" customHeight="1">
      <c r="A657" s="166"/>
      <c r="B657" s="166"/>
      <c r="C657" s="166"/>
      <c r="D657" s="166"/>
      <c r="E657" s="166"/>
      <c r="F657" s="166"/>
      <c r="G657" s="166"/>
      <c r="H657" s="166"/>
      <c r="I657" s="166"/>
      <c r="J657" s="166"/>
      <c r="K657" s="166"/>
      <c r="L657" s="166"/>
      <c r="M657" s="166"/>
      <c r="N657" s="166"/>
      <c r="O657" s="166"/>
      <c r="P657" s="166"/>
      <c r="Q657" s="166"/>
      <c r="R657" s="166"/>
      <c r="S657" s="166"/>
      <c r="T657" s="166"/>
      <c r="U657" s="166"/>
    </row>
    <row r="658" ht="13.65" customHeight="1">
      <c r="A658" s="166"/>
      <c r="B658" s="166"/>
      <c r="C658" s="166"/>
      <c r="D658" s="166"/>
      <c r="E658" s="166"/>
      <c r="F658" s="166"/>
      <c r="G658" s="166"/>
      <c r="H658" s="166"/>
      <c r="I658" s="166"/>
      <c r="J658" s="166"/>
      <c r="K658" s="166"/>
      <c r="L658" s="166"/>
      <c r="M658" s="166"/>
      <c r="N658" s="166"/>
      <c r="O658" s="166"/>
      <c r="P658" s="166"/>
      <c r="Q658" s="166"/>
      <c r="R658" s="166"/>
      <c r="S658" s="166"/>
      <c r="T658" s="166"/>
      <c r="U658" s="166"/>
    </row>
    <row r="659" ht="13.65" customHeight="1">
      <c r="A659" s="166"/>
      <c r="B659" s="166"/>
      <c r="C659" s="166"/>
      <c r="D659" s="166"/>
      <c r="E659" s="166"/>
      <c r="F659" s="166"/>
      <c r="G659" s="166"/>
      <c r="H659" s="166"/>
      <c r="I659" s="166"/>
      <c r="J659" s="166"/>
      <c r="K659" s="166"/>
      <c r="L659" s="166"/>
      <c r="M659" s="166"/>
      <c r="N659" s="166"/>
      <c r="O659" s="166"/>
      <c r="P659" s="166"/>
      <c r="Q659" s="166"/>
      <c r="R659" s="166"/>
      <c r="S659" s="166"/>
      <c r="T659" s="166"/>
      <c r="U659" s="166"/>
    </row>
    <row r="660" ht="13.65" customHeight="1">
      <c r="A660" s="166"/>
      <c r="B660" s="166"/>
      <c r="C660" s="166"/>
      <c r="D660" s="166"/>
      <c r="E660" s="166"/>
      <c r="F660" s="166"/>
      <c r="G660" s="166"/>
      <c r="H660" s="166"/>
      <c r="I660" s="166"/>
      <c r="J660" s="166"/>
      <c r="K660" s="166"/>
      <c r="L660" s="166"/>
      <c r="M660" s="166"/>
      <c r="N660" s="166"/>
      <c r="O660" s="166"/>
      <c r="P660" s="166"/>
      <c r="Q660" s="166"/>
      <c r="R660" s="166"/>
      <c r="S660" s="166"/>
      <c r="T660" s="166"/>
      <c r="U660" s="166"/>
    </row>
    <row r="661" ht="13.65" customHeight="1">
      <c r="A661" s="166"/>
      <c r="B661" s="166"/>
      <c r="C661" s="166"/>
      <c r="D661" s="166"/>
      <c r="E661" s="166"/>
      <c r="F661" s="166"/>
      <c r="G661" s="166"/>
      <c r="H661" s="166"/>
      <c r="I661" s="166"/>
      <c r="J661" s="166"/>
      <c r="K661" s="166"/>
      <c r="L661" s="166"/>
      <c r="M661" s="166"/>
      <c r="N661" s="166"/>
      <c r="O661" s="166"/>
      <c r="P661" s="166"/>
      <c r="Q661" s="166"/>
      <c r="R661" s="166"/>
      <c r="S661" s="166"/>
      <c r="T661" s="166"/>
      <c r="U661" s="166"/>
    </row>
    <row r="662" ht="13.65" customHeight="1">
      <c r="A662" s="166"/>
      <c r="B662" s="166"/>
      <c r="C662" s="166"/>
      <c r="D662" s="166"/>
      <c r="E662" s="166"/>
      <c r="F662" s="166"/>
      <c r="G662" s="166"/>
      <c r="H662" s="166"/>
      <c r="I662" s="166"/>
      <c r="J662" s="166"/>
      <c r="K662" s="166"/>
      <c r="L662" s="166"/>
      <c r="M662" s="166"/>
      <c r="N662" s="166"/>
      <c r="O662" s="166"/>
      <c r="P662" s="166"/>
      <c r="Q662" s="166"/>
      <c r="R662" s="166"/>
      <c r="S662" s="166"/>
      <c r="T662" s="166"/>
      <c r="U662" s="166"/>
    </row>
    <row r="663" ht="13.65" customHeight="1">
      <c r="A663" s="166"/>
      <c r="B663" s="166"/>
      <c r="C663" s="166"/>
      <c r="D663" s="166"/>
      <c r="E663" s="166"/>
      <c r="F663" s="166"/>
      <c r="G663" s="166"/>
      <c r="H663" s="166"/>
      <c r="I663" s="166"/>
      <c r="J663" s="166"/>
      <c r="K663" s="166"/>
      <c r="L663" s="166"/>
      <c r="M663" s="166"/>
      <c r="N663" s="166"/>
      <c r="O663" s="166"/>
      <c r="P663" s="166"/>
      <c r="Q663" s="166"/>
      <c r="R663" s="166"/>
      <c r="S663" s="166"/>
      <c r="T663" s="166"/>
      <c r="U663" s="166"/>
    </row>
    <row r="664" ht="13.65" customHeight="1">
      <c r="A664" s="166"/>
      <c r="B664" s="166"/>
      <c r="C664" s="166"/>
      <c r="D664" s="166"/>
      <c r="E664" s="166"/>
      <c r="F664" s="166"/>
      <c r="G664" s="166"/>
      <c r="H664" s="166"/>
      <c r="I664" s="166"/>
      <c r="J664" s="166"/>
      <c r="K664" s="166"/>
      <c r="L664" s="166"/>
      <c r="M664" s="166"/>
      <c r="N664" s="166"/>
      <c r="O664" s="166"/>
      <c r="P664" s="166"/>
      <c r="Q664" s="166"/>
      <c r="R664" s="166"/>
      <c r="S664" s="166"/>
      <c r="T664" s="166"/>
      <c r="U664" s="166"/>
    </row>
    <row r="665" ht="13.65" customHeight="1">
      <c r="A665" s="166"/>
      <c r="B665" s="166"/>
      <c r="C665" s="166"/>
      <c r="D665" s="166"/>
      <c r="E665" s="166"/>
      <c r="F665" s="166"/>
      <c r="G665" s="166"/>
      <c r="H665" s="166"/>
      <c r="I665" s="166"/>
      <c r="J665" s="166"/>
      <c r="K665" s="166"/>
      <c r="L665" s="166"/>
      <c r="M665" s="166"/>
      <c r="N665" s="166"/>
      <c r="O665" s="166"/>
      <c r="P665" s="166"/>
      <c r="Q665" s="166"/>
      <c r="R665" s="166"/>
      <c r="S665" s="166"/>
      <c r="T665" s="166"/>
      <c r="U665" s="166"/>
    </row>
    <row r="666" ht="13.65" customHeight="1">
      <c r="A666" s="166"/>
      <c r="B666" s="166"/>
      <c r="C666" s="166"/>
      <c r="D666" s="166"/>
      <c r="E666" s="166"/>
      <c r="F666" s="166"/>
      <c r="G666" s="166"/>
      <c r="H666" s="166"/>
      <c r="I666" s="166"/>
      <c r="J666" s="166"/>
      <c r="K666" s="166"/>
      <c r="L666" s="166"/>
      <c r="M666" s="166"/>
      <c r="N666" s="166"/>
      <c r="O666" s="166"/>
      <c r="P666" s="166"/>
      <c r="Q666" s="166"/>
      <c r="R666" s="166"/>
      <c r="S666" s="166"/>
      <c r="T666" s="166"/>
      <c r="U666" s="166"/>
    </row>
    <row r="667" ht="13.65" customHeight="1">
      <c r="A667" s="166"/>
      <c r="B667" s="166"/>
      <c r="C667" s="166"/>
      <c r="D667" s="166"/>
      <c r="E667" s="166"/>
      <c r="F667" s="166"/>
      <c r="G667" s="166"/>
      <c r="H667" s="166"/>
      <c r="I667" s="166"/>
      <c r="J667" s="166"/>
      <c r="K667" s="166"/>
      <c r="L667" s="166"/>
      <c r="M667" s="166"/>
      <c r="N667" s="166"/>
      <c r="O667" s="166"/>
      <c r="P667" s="166"/>
      <c r="Q667" s="166"/>
      <c r="R667" s="166"/>
      <c r="S667" s="166"/>
      <c r="T667" s="166"/>
      <c r="U667" s="166"/>
    </row>
    <row r="668" ht="13.65" customHeight="1">
      <c r="A668" s="166"/>
      <c r="B668" s="166"/>
      <c r="C668" s="166"/>
      <c r="D668" s="166"/>
      <c r="E668" s="166"/>
      <c r="F668" s="166"/>
      <c r="G668" s="166"/>
      <c r="H668" s="166"/>
      <c r="I668" s="166"/>
      <c r="J668" s="166"/>
      <c r="K668" s="166"/>
      <c r="L668" s="166"/>
      <c r="M668" s="166"/>
      <c r="N668" s="166"/>
      <c r="O668" s="166"/>
      <c r="P668" s="166"/>
      <c r="Q668" s="166"/>
      <c r="R668" s="166"/>
      <c r="S668" s="166"/>
      <c r="T668" s="166"/>
      <c r="U668" s="166"/>
    </row>
    <row r="669" ht="13.65" customHeight="1">
      <c r="A669" s="166"/>
      <c r="B669" s="166"/>
      <c r="C669" s="166"/>
      <c r="D669" s="166"/>
      <c r="E669" s="166"/>
      <c r="F669" s="166"/>
      <c r="G669" s="166"/>
      <c r="H669" s="166"/>
      <c r="I669" s="166"/>
      <c r="J669" s="166"/>
      <c r="K669" s="166"/>
      <c r="L669" s="166"/>
      <c r="M669" s="166"/>
      <c r="N669" s="166"/>
      <c r="O669" s="166"/>
      <c r="P669" s="166"/>
      <c r="Q669" s="166"/>
      <c r="R669" s="166"/>
      <c r="S669" s="166"/>
      <c r="T669" s="166"/>
      <c r="U669" s="166"/>
    </row>
    <row r="670" ht="13.65" customHeight="1">
      <c r="A670" s="166"/>
      <c r="B670" s="166"/>
      <c r="C670" s="166"/>
      <c r="D670" s="166"/>
      <c r="E670" s="166"/>
      <c r="F670" s="166"/>
      <c r="G670" s="166"/>
      <c r="H670" s="166"/>
      <c r="I670" s="166"/>
      <c r="J670" s="166"/>
      <c r="K670" s="166"/>
      <c r="L670" s="166"/>
      <c r="M670" s="166"/>
      <c r="N670" s="166"/>
      <c r="O670" s="166"/>
      <c r="P670" s="166"/>
      <c r="Q670" s="166"/>
      <c r="R670" s="166"/>
      <c r="S670" s="166"/>
      <c r="T670" s="166"/>
      <c r="U670" s="166"/>
    </row>
    <row r="671" ht="13.65" customHeight="1">
      <c r="A671" s="166"/>
      <c r="B671" s="166"/>
      <c r="C671" s="166"/>
      <c r="D671" s="166"/>
      <c r="E671" s="166"/>
      <c r="F671" s="166"/>
      <c r="G671" s="166"/>
      <c r="H671" s="166"/>
      <c r="I671" s="166"/>
      <c r="J671" s="166"/>
      <c r="K671" s="166"/>
      <c r="L671" s="166"/>
      <c r="M671" s="166"/>
      <c r="N671" s="166"/>
      <c r="O671" s="166"/>
      <c r="P671" s="166"/>
      <c r="Q671" s="166"/>
      <c r="R671" s="166"/>
      <c r="S671" s="166"/>
      <c r="T671" s="166"/>
      <c r="U671" s="166"/>
    </row>
    <row r="672" ht="13.65" customHeight="1">
      <c r="A672" s="166"/>
      <c r="B672" s="166"/>
      <c r="C672" s="166"/>
      <c r="D672" s="166"/>
      <c r="E672" s="166"/>
      <c r="F672" s="166"/>
      <c r="G672" s="166"/>
      <c r="H672" s="166"/>
      <c r="I672" s="166"/>
      <c r="J672" s="166"/>
      <c r="K672" s="166"/>
      <c r="L672" s="166"/>
      <c r="M672" s="166"/>
      <c r="N672" s="166"/>
      <c r="O672" s="166"/>
      <c r="P672" s="166"/>
      <c r="Q672" s="166"/>
      <c r="R672" s="166"/>
      <c r="S672" s="166"/>
      <c r="T672" s="166"/>
      <c r="U672" s="166"/>
    </row>
    <row r="673" ht="13.65" customHeight="1">
      <c r="A673" s="166"/>
      <c r="B673" s="166"/>
      <c r="C673" s="166"/>
      <c r="D673" s="166"/>
      <c r="E673" s="166"/>
      <c r="F673" s="166"/>
      <c r="G673" s="166"/>
      <c r="H673" s="166"/>
      <c r="I673" s="166"/>
      <c r="J673" s="166"/>
      <c r="K673" s="166"/>
      <c r="L673" s="166"/>
      <c r="M673" s="166"/>
      <c r="N673" s="166"/>
      <c r="O673" s="166"/>
      <c r="P673" s="166"/>
      <c r="Q673" s="166"/>
      <c r="R673" s="166"/>
      <c r="S673" s="166"/>
      <c r="T673" s="166"/>
      <c r="U673" s="166"/>
    </row>
    <row r="674" ht="13.65" customHeight="1">
      <c r="A674" s="166"/>
      <c r="B674" s="166"/>
      <c r="C674" s="166"/>
      <c r="D674" s="166"/>
      <c r="E674" s="166"/>
      <c r="F674" s="166"/>
      <c r="G674" s="166"/>
      <c r="H674" s="166"/>
      <c r="I674" s="166"/>
      <c r="J674" s="166"/>
      <c r="K674" s="166"/>
      <c r="L674" s="166"/>
      <c r="M674" s="166"/>
      <c r="N674" s="166"/>
      <c r="O674" s="166"/>
      <c r="P674" s="166"/>
      <c r="Q674" s="166"/>
      <c r="R674" s="166"/>
      <c r="S674" s="166"/>
      <c r="T674" s="166"/>
      <c r="U674" s="166"/>
    </row>
    <row r="675" ht="13.65" customHeight="1">
      <c r="A675" s="166"/>
      <c r="B675" s="166"/>
      <c r="C675" s="166"/>
      <c r="D675" s="166"/>
      <c r="E675" s="166"/>
      <c r="F675" s="166"/>
      <c r="G675" s="166"/>
      <c r="H675" s="166"/>
      <c r="I675" s="166"/>
      <c r="J675" s="166"/>
      <c r="K675" s="166"/>
      <c r="L675" s="166"/>
      <c r="M675" s="166"/>
      <c r="N675" s="166"/>
      <c r="O675" s="166"/>
      <c r="P675" s="166"/>
      <c r="Q675" s="166"/>
      <c r="R675" s="166"/>
      <c r="S675" s="166"/>
      <c r="T675" s="166"/>
      <c r="U675" s="166"/>
    </row>
    <row r="676" ht="13.65" customHeight="1">
      <c r="A676" s="166"/>
      <c r="B676" s="166"/>
      <c r="C676" s="166"/>
      <c r="D676" s="166"/>
      <c r="E676" s="166"/>
      <c r="F676" s="166"/>
      <c r="G676" s="166"/>
      <c r="H676" s="166"/>
      <c r="I676" s="166"/>
      <c r="J676" s="166"/>
      <c r="K676" s="166"/>
      <c r="L676" s="166"/>
      <c r="M676" s="166"/>
      <c r="N676" s="166"/>
      <c r="O676" s="166"/>
      <c r="P676" s="166"/>
      <c r="Q676" s="166"/>
      <c r="R676" s="166"/>
      <c r="S676" s="166"/>
      <c r="T676" s="166"/>
      <c r="U676" s="166"/>
    </row>
    <row r="677" ht="13.65" customHeight="1">
      <c r="A677" s="166"/>
      <c r="B677" s="166"/>
      <c r="C677" s="166"/>
      <c r="D677" s="166"/>
      <c r="E677" s="166"/>
      <c r="F677" s="166"/>
      <c r="G677" s="166"/>
      <c r="H677" s="166"/>
      <c r="I677" s="166"/>
      <c r="J677" s="166"/>
      <c r="K677" s="166"/>
      <c r="L677" s="166"/>
      <c r="M677" s="166"/>
      <c r="N677" s="166"/>
      <c r="O677" s="166"/>
      <c r="P677" s="166"/>
      <c r="Q677" s="166"/>
      <c r="R677" s="166"/>
      <c r="S677" s="166"/>
      <c r="T677" s="166"/>
      <c r="U677" s="166"/>
    </row>
    <row r="678" ht="13.65" customHeight="1">
      <c r="A678" s="166"/>
      <c r="B678" s="166"/>
      <c r="C678" s="166"/>
      <c r="D678" s="166"/>
      <c r="E678" s="166"/>
      <c r="F678" s="166"/>
      <c r="G678" s="166"/>
      <c r="H678" s="166"/>
      <c r="I678" s="166"/>
      <c r="J678" s="166"/>
      <c r="K678" s="166"/>
      <c r="L678" s="166"/>
      <c r="M678" s="166"/>
      <c r="N678" s="166"/>
      <c r="O678" s="166"/>
      <c r="P678" s="166"/>
      <c r="Q678" s="166"/>
      <c r="R678" s="166"/>
      <c r="S678" s="166"/>
      <c r="T678" s="166"/>
      <c r="U678" s="166"/>
    </row>
    <row r="679" ht="13.65" customHeight="1">
      <c r="A679" s="166"/>
      <c r="B679" s="166"/>
      <c r="C679" s="166"/>
      <c r="D679" s="166"/>
      <c r="E679" s="166"/>
      <c r="F679" s="166"/>
      <c r="G679" s="166"/>
      <c r="H679" s="166"/>
      <c r="I679" s="166"/>
      <c r="J679" s="166"/>
      <c r="K679" s="166"/>
      <c r="L679" s="166"/>
      <c r="M679" s="166"/>
      <c r="N679" s="166"/>
      <c r="O679" s="166"/>
      <c r="P679" s="166"/>
      <c r="Q679" s="166"/>
      <c r="R679" s="166"/>
      <c r="S679" s="166"/>
      <c r="T679" s="166"/>
      <c r="U679" s="166"/>
    </row>
    <row r="680" ht="13.65" customHeight="1">
      <c r="A680" s="166"/>
      <c r="B680" s="166"/>
      <c r="C680" s="166"/>
      <c r="D680" s="166"/>
      <c r="E680" s="166"/>
      <c r="F680" s="166"/>
      <c r="G680" s="166"/>
      <c r="H680" s="166"/>
      <c r="I680" s="166"/>
      <c r="J680" s="166"/>
      <c r="K680" s="166"/>
      <c r="L680" s="166"/>
      <c r="M680" s="166"/>
      <c r="N680" s="166"/>
      <c r="O680" s="166"/>
      <c r="P680" s="166"/>
      <c r="Q680" s="166"/>
      <c r="R680" s="166"/>
      <c r="S680" s="166"/>
      <c r="T680" s="166"/>
      <c r="U680" s="166"/>
    </row>
    <row r="681" ht="13.65" customHeight="1">
      <c r="A681" s="166"/>
      <c r="B681" s="166"/>
      <c r="C681" s="166"/>
      <c r="D681" s="166"/>
      <c r="E681" s="166"/>
      <c r="F681" s="166"/>
      <c r="G681" s="166"/>
      <c r="H681" s="166"/>
      <c r="I681" s="166"/>
      <c r="J681" s="166"/>
      <c r="K681" s="166"/>
      <c r="L681" s="166"/>
      <c r="M681" s="166"/>
      <c r="N681" s="166"/>
      <c r="O681" s="166"/>
      <c r="P681" s="166"/>
      <c r="Q681" s="166"/>
      <c r="R681" s="166"/>
      <c r="S681" s="166"/>
      <c r="T681" s="166"/>
      <c r="U681" s="166"/>
    </row>
    <row r="682" ht="13.65" customHeight="1">
      <c r="A682" s="166"/>
      <c r="B682" s="166"/>
      <c r="C682" s="166"/>
      <c r="D682" s="166"/>
      <c r="E682" s="166"/>
      <c r="F682" s="166"/>
      <c r="G682" s="166"/>
      <c r="H682" s="166"/>
      <c r="I682" s="166"/>
      <c r="J682" s="166"/>
      <c r="K682" s="166"/>
      <c r="L682" s="166"/>
      <c r="M682" s="166"/>
      <c r="N682" s="166"/>
      <c r="O682" s="166"/>
      <c r="P682" s="166"/>
      <c r="Q682" s="166"/>
      <c r="R682" s="166"/>
      <c r="S682" s="166"/>
      <c r="T682" s="166"/>
      <c r="U682" s="166"/>
    </row>
    <row r="683" ht="13.65" customHeight="1">
      <c r="A683" s="166"/>
      <c r="B683" s="166"/>
      <c r="C683" s="166"/>
      <c r="D683" s="166"/>
      <c r="E683" s="166"/>
      <c r="F683" s="166"/>
      <c r="G683" s="166"/>
      <c r="H683" s="166"/>
      <c r="I683" s="166"/>
      <c r="J683" s="166"/>
      <c r="K683" s="166"/>
      <c r="L683" s="166"/>
      <c r="M683" s="166"/>
      <c r="N683" s="166"/>
      <c r="O683" s="166"/>
      <c r="P683" s="166"/>
      <c r="Q683" s="166"/>
      <c r="R683" s="166"/>
      <c r="S683" s="166"/>
      <c r="T683" s="166"/>
      <c r="U683" s="166"/>
    </row>
    <row r="684" ht="13.65" customHeight="1">
      <c r="A684" s="166"/>
      <c r="B684" s="166"/>
      <c r="C684" s="166"/>
      <c r="D684" s="166"/>
      <c r="E684" s="166"/>
      <c r="F684" s="166"/>
      <c r="G684" s="166"/>
      <c r="H684" s="166"/>
      <c r="I684" s="166"/>
      <c r="J684" s="166"/>
      <c r="K684" s="166"/>
      <c r="L684" s="166"/>
      <c r="M684" s="166"/>
      <c r="N684" s="166"/>
      <c r="O684" s="166"/>
      <c r="P684" s="166"/>
      <c r="Q684" s="166"/>
      <c r="R684" s="166"/>
      <c r="S684" s="166"/>
      <c r="T684" s="166"/>
      <c r="U684" s="166"/>
    </row>
    <row r="685" ht="13.65" customHeight="1">
      <c r="A685" s="166"/>
      <c r="B685" s="166"/>
      <c r="C685" s="166"/>
      <c r="D685" s="166"/>
      <c r="E685" s="166"/>
      <c r="F685" s="166"/>
      <c r="G685" s="166"/>
      <c r="H685" s="166"/>
      <c r="I685" s="166"/>
      <c r="J685" s="166"/>
      <c r="K685" s="166"/>
      <c r="L685" s="166"/>
      <c r="M685" s="166"/>
      <c r="N685" s="166"/>
      <c r="O685" s="166"/>
      <c r="P685" s="166"/>
      <c r="Q685" s="166"/>
      <c r="R685" s="166"/>
      <c r="S685" s="166"/>
      <c r="T685" s="166"/>
      <c r="U685" s="166"/>
    </row>
    <row r="686" ht="13.65" customHeight="1">
      <c r="A686" s="166"/>
      <c r="B686" s="166"/>
      <c r="C686" s="166"/>
      <c r="D686" s="166"/>
      <c r="E686" s="166"/>
      <c r="F686" s="166"/>
      <c r="G686" s="166"/>
      <c r="H686" s="166"/>
      <c r="I686" s="166"/>
      <c r="J686" s="166"/>
      <c r="K686" s="166"/>
      <c r="L686" s="166"/>
      <c r="M686" s="166"/>
      <c r="N686" s="166"/>
      <c r="O686" s="166"/>
      <c r="P686" s="166"/>
      <c r="Q686" s="166"/>
      <c r="R686" s="166"/>
      <c r="S686" s="166"/>
      <c r="T686" s="166"/>
      <c r="U686" s="166"/>
    </row>
    <row r="687" ht="13.65" customHeight="1">
      <c r="A687" s="166"/>
      <c r="B687" s="166"/>
      <c r="C687" s="166"/>
      <c r="D687" s="166"/>
      <c r="E687" s="166"/>
      <c r="F687" s="166"/>
      <c r="G687" s="166"/>
      <c r="H687" s="166"/>
      <c r="I687" s="166"/>
      <c r="J687" s="166"/>
      <c r="K687" s="166"/>
      <c r="L687" s="166"/>
      <c r="M687" s="166"/>
      <c r="N687" s="166"/>
      <c r="O687" s="166"/>
      <c r="P687" s="166"/>
      <c r="Q687" s="166"/>
      <c r="R687" s="166"/>
      <c r="S687" s="166"/>
      <c r="T687" s="166"/>
      <c r="U687" s="166"/>
    </row>
    <row r="688" ht="13.65" customHeight="1">
      <c r="A688" s="166"/>
      <c r="B688" s="166"/>
      <c r="C688" s="166"/>
      <c r="D688" s="166"/>
      <c r="E688" s="166"/>
      <c r="F688" s="166"/>
      <c r="G688" s="166"/>
      <c r="H688" s="166"/>
      <c r="I688" s="166"/>
      <c r="J688" s="166"/>
      <c r="K688" s="166"/>
      <c r="L688" s="166"/>
      <c r="M688" s="166"/>
      <c r="N688" s="166"/>
      <c r="O688" s="166"/>
      <c r="P688" s="166"/>
      <c r="Q688" s="166"/>
      <c r="R688" s="166"/>
      <c r="S688" s="166"/>
      <c r="T688" s="166"/>
      <c r="U688" s="166"/>
    </row>
    <row r="689" ht="13.65" customHeight="1">
      <c r="A689" s="166"/>
      <c r="B689" s="166"/>
      <c r="C689" s="166"/>
      <c r="D689" s="166"/>
      <c r="E689" s="166"/>
      <c r="F689" s="166"/>
      <c r="G689" s="166"/>
      <c r="H689" s="166"/>
      <c r="I689" s="166"/>
      <c r="J689" s="166"/>
      <c r="K689" s="166"/>
      <c r="L689" s="166"/>
      <c r="M689" s="166"/>
      <c r="N689" s="166"/>
      <c r="O689" s="166"/>
      <c r="P689" s="166"/>
      <c r="Q689" s="166"/>
      <c r="R689" s="166"/>
      <c r="S689" s="166"/>
      <c r="T689" s="166"/>
      <c r="U689" s="166"/>
    </row>
    <row r="690" ht="13.65" customHeight="1">
      <c r="A690" s="166"/>
      <c r="B690" s="166"/>
      <c r="C690" s="166"/>
      <c r="D690" s="166"/>
      <c r="E690" s="166"/>
      <c r="F690" s="166"/>
      <c r="G690" s="166"/>
      <c r="H690" s="166"/>
      <c r="I690" s="166"/>
      <c r="J690" s="166"/>
      <c r="K690" s="166"/>
      <c r="L690" s="166"/>
      <c r="M690" s="166"/>
      <c r="N690" s="166"/>
      <c r="O690" s="166"/>
      <c r="P690" s="166"/>
      <c r="Q690" s="166"/>
      <c r="R690" s="166"/>
      <c r="S690" s="166"/>
      <c r="T690" s="166"/>
      <c r="U690" s="166"/>
    </row>
    <row r="691" ht="13.65" customHeight="1">
      <c r="A691" s="166"/>
      <c r="B691" s="166"/>
      <c r="C691" s="166"/>
      <c r="D691" s="166"/>
      <c r="E691" s="166"/>
      <c r="F691" s="166"/>
      <c r="G691" s="166"/>
      <c r="H691" s="166"/>
      <c r="I691" s="166"/>
      <c r="J691" s="166"/>
      <c r="K691" s="166"/>
      <c r="L691" s="166"/>
      <c r="M691" s="166"/>
      <c r="N691" s="166"/>
      <c r="O691" s="166"/>
      <c r="P691" s="166"/>
      <c r="Q691" s="166"/>
      <c r="R691" s="166"/>
      <c r="S691" s="166"/>
      <c r="T691" s="166"/>
      <c r="U691" s="166"/>
    </row>
    <row r="692" ht="13.65" customHeight="1">
      <c r="A692" s="166"/>
      <c r="B692" s="166"/>
      <c r="C692" s="166"/>
      <c r="D692" s="166"/>
      <c r="E692" s="166"/>
      <c r="F692" s="166"/>
      <c r="G692" s="166"/>
      <c r="H692" s="166"/>
      <c r="I692" s="166"/>
      <c r="J692" s="166"/>
      <c r="K692" s="166"/>
      <c r="L692" s="166"/>
      <c r="M692" s="166"/>
      <c r="N692" s="166"/>
      <c r="O692" s="166"/>
      <c r="P692" s="166"/>
      <c r="Q692" s="166"/>
      <c r="R692" s="166"/>
      <c r="S692" s="166"/>
      <c r="T692" s="166"/>
      <c r="U692" s="166"/>
    </row>
    <row r="693" ht="13.65" customHeight="1">
      <c r="A693" s="166"/>
      <c r="B693" s="166"/>
      <c r="C693" s="166"/>
      <c r="D693" s="166"/>
      <c r="E693" s="166"/>
      <c r="F693" s="166"/>
      <c r="G693" s="166"/>
      <c r="H693" s="166"/>
      <c r="I693" s="166"/>
      <c r="J693" s="166"/>
      <c r="K693" s="166"/>
      <c r="L693" s="166"/>
      <c r="M693" s="166"/>
      <c r="N693" s="166"/>
      <c r="O693" s="166"/>
      <c r="P693" s="166"/>
      <c r="Q693" s="166"/>
      <c r="R693" s="166"/>
      <c r="S693" s="166"/>
      <c r="T693" s="166"/>
      <c r="U693" s="166"/>
    </row>
    <row r="694" ht="13.65" customHeight="1">
      <c r="A694" s="166"/>
      <c r="B694" s="166"/>
      <c r="C694" s="166"/>
      <c r="D694" s="166"/>
      <c r="E694" s="166"/>
      <c r="F694" s="166"/>
      <c r="G694" s="166"/>
      <c r="H694" s="166"/>
      <c r="I694" s="166"/>
      <c r="J694" s="166"/>
      <c r="K694" s="166"/>
      <c r="L694" s="166"/>
      <c r="M694" s="166"/>
      <c r="N694" s="166"/>
      <c r="O694" s="166"/>
      <c r="P694" s="166"/>
      <c r="Q694" s="166"/>
      <c r="R694" s="166"/>
      <c r="S694" s="166"/>
      <c r="T694" s="166"/>
      <c r="U694" s="166"/>
    </row>
    <row r="695" ht="13.65" customHeight="1">
      <c r="A695" s="166"/>
      <c r="B695" s="166"/>
      <c r="C695" s="166"/>
      <c r="D695" s="166"/>
      <c r="E695" s="166"/>
      <c r="F695" s="166"/>
      <c r="G695" s="166"/>
      <c r="H695" s="166"/>
      <c r="I695" s="166"/>
      <c r="J695" s="166"/>
      <c r="K695" s="166"/>
      <c r="L695" s="166"/>
      <c r="M695" s="166"/>
      <c r="N695" s="166"/>
      <c r="O695" s="166"/>
      <c r="P695" s="166"/>
      <c r="Q695" s="166"/>
      <c r="R695" s="166"/>
      <c r="S695" s="166"/>
      <c r="T695" s="166"/>
      <c r="U695" s="166"/>
    </row>
    <row r="696" ht="13.65" customHeight="1">
      <c r="A696" s="166"/>
      <c r="B696" s="166"/>
      <c r="C696" s="166"/>
      <c r="D696" s="166"/>
      <c r="E696" s="166"/>
      <c r="F696" s="166"/>
      <c r="G696" s="166"/>
      <c r="H696" s="166"/>
      <c r="I696" s="166"/>
      <c r="J696" s="166"/>
      <c r="K696" s="166"/>
      <c r="L696" s="166"/>
      <c r="M696" s="166"/>
      <c r="N696" s="166"/>
      <c r="O696" s="166"/>
      <c r="P696" s="166"/>
      <c r="Q696" s="166"/>
      <c r="R696" s="166"/>
      <c r="S696" s="166"/>
      <c r="T696" s="166"/>
      <c r="U696" s="166"/>
    </row>
    <row r="697" ht="13.65" customHeight="1">
      <c r="A697" s="166"/>
      <c r="B697" s="166"/>
      <c r="C697" s="166"/>
      <c r="D697" s="166"/>
      <c r="E697" s="166"/>
      <c r="F697" s="166"/>
      <c r="G697" s="166"/>
      <c r="H697" s="166"/>
      <c r="I697" s="166"/>
      <c r="J697" s="166"/>
      <c r="K697" s="166"/>
      <c r="L697" s="166"/>
      <c r="M697" s="166"/>
      <c r="N697" s="166"/>
      <c r="O697" s="166"/>
      <c r="P697" s="166"/>
      <c r="Q697" s="166"/>
      <c r="R697" s="166"/>
      <c r="S697" s="166"/>
      <c r="T697" s="166"/>
      <c r="U697" s="166"/>
    </row>
    <row r="698" ht="13.6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row>
    <row r="699" ht="13.6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row>
    <row r="700" ht="13.6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row>
    <row r="701" ht="13.65" customHeight="1">
      <c r="A701" s="166"/>
      <c r="B701" s="166"/>
      <c r="C701" s="166"/>
      <c r="D701" s="166"/>
      <c r="E701" s="166"/>
      <c r="F701" s="166"/>
      <c r="G701" s="166"/>
      <c r="H701" s="166"/>
      <c r="I701" s="166"/>
      <c r="J701" s="166"/>
      <c r="K701" s="166"/>
      <c r="L701" s="166"/>
      <c r="M701" s="166"/>
      <c r="N701" s="166"/>
      <c r="O701" s="166"/>
      <c r="P701" s="166"/>
      <c r="Q701" s="166"/>
      <c r="R701" s="166"/>
      <c r="S701" s="166"/>
      <c r="T701" s="166"/>
      <c r="U701" s="166"/>
    </row>
    <row r="702" ht="13.65" customHeight="1">
      <c r="A702" s="166"/>
      <c r="B702" s="166"/>
      <c r="C702" s="166"/>
      <c r="D702" s="166"/>
      <c r="E702" s="166"/>
      <c r="F702" s="166"/>
      <c r="G702" s="166"/>
      <c r="H702" s="166"/>
      <c r="I702" s="166"/>
      <c r="J702" s="166"/>
      <c r="K702" s="166"/>
      <c r="L702" s="166"/>
      <c r="M702" s="166"/>
      <c r="N702" s="166"/>
      <c r="O702" s="166"/>
      <c r="P702" s="166"/>
      <c r="Q702" s="166"/>
      <c r="R702" s="166"/>
      <c r="S702" s="166"/>
      <c r="T702" s="166"/>
      <c r="U702" s="166"/>
    </row>
    <row r="703" ht="13.65" customHeight="1">
      <c r="A703" s="166"/>
      <c r="B703" s="166"/>
      <c r="C703" s="166"/>
      <c r="D703" s="166"/>
      <c r="E703" s="166"/>
      <c r="F703" s="166"/>
      <c r="G703" s="166"/>
      <c r="H703" s="166"/>
      <c r="I703" s="166"/>
      <c r="J703" s="166"/>
      <c r="K703" s="166"/>
      <c r="L703" s="166"/>
      <c r="M703" s="166"/>
      <c r="N703" s="166"/>
      <c r="O703" s="166"/>
      <c r="P703" s="166"/>
      <c r="Q703" s="166"/>
      <c r="R703" s="166"/>
      <c r="S703" s="166"/>
      <c r="T703" s="166"/>
      <c r="U703" s="166"/>
    </row>
    <row r="704" ht="13.65" customHeight="1">
      <c r="A704" s="166"/>
      <c r="B704" s="166"/>
      <c r="C704" s="166"/>
      <c r="D704" s="166"/>
      <c r="E704" s="166"/>
      <c r="F704" s="166"/>
      <c r="G704" s="166"/>
      <c r="H704" s="166"/>
      <c r="I704" s="166"/>
      <c r="J704" s="166"/>
      <c r="K704" s="166"/>
      <c r="L704" s="166"/>
      <c r="M704" s="166"/>
      <c r="N704" s="166"/>
      <c r="O704" s="166"/>
      <c r="P704" s="166"/>
      <c r="Q704" s="166"/>
      <c r="R704" s="166"/>
      <c r="S704" s="166"/>
      <c r="T704" s="166"/>
      <c r="U704" s="166"/>
    </row>
    <row r="705" ht="13.65" customHeight="1">
      <c r="A705" s="166"/>
      <c r="B705" s="166"/>
      <c r="C705" s="166"/>
      <c r="D705" s="166"/>
      <c r="E705" s="166"/>
      <c r="F705" s="166"/>
      <c r="G705" s="166"/>
      <c r="H705" s="166"/>
      <c r="I705" s="166"/>
      <c r="J705" s="166"/>
      <c r="K705" s="166"/>
      <c r="L705" s="166"/>
      <c r="M705" s="166"/>
      <c r="N705" s="166"/>
      <c r="O705" s="166"/>
      <c r="P705" s="166"/>
      <c r="Q705" s="166"/>
      <c r="R705" s="166"/>
      <c r="S705" s="166"/>
      <c r="T705" s="166"/>
      <c r="U705" s="166"/>
    </row>
    <row r="706" ht="13.65" customHeight="1">
      <c r="A706" s="166"/>
      <c r="B706" s="166"/>
      <c r="C706" s="166"/>
      <c r="D706" s="166"/>
      <c r="E706" s="166"/>
      <c r="F706" s="166"/>
      <c r="G706" s="166"/>
      <c r="H706" s="166"/>
      <c r="I706" s="166"/>
      <c r="J706" s="166"/>
      <c r="K706" s="166"/>
      <c r="L706" s="166"/>
      <c r="M706" s="166"/>
      <c r="N706" s="166"/>
      <c r="O706" s="166"/>
      <c r="P706" s="166"/>
      <c r="Q706" s="166"/>
      <c r="R706" s="166"/>
      <c r="S706" s="166"/>
      <c r="T706" s="166"/>
      <c r="U706" s="166"/>
    </row>
    <row r="707" ht="13.65" customHeight="1">
      <c r="A707" s="166"/>
      <c r="B707" s="166"/>
      <c r="C707" s="166"/>
      <c r="D707" s="166"/>
      <c r="E707" s="166"/>
      <c r="F707" s="166"/>
      <c r="G707" s="166"/>
      <c r="H707" s="166"/>
      <c r="I707" s="166"/>
      <c r="J707" s="166"/>
      <c r="K707" s="166"/>
      <c r="L707" s="166"/>
      <c r="M707" s="166"/>
      <c r="N707" s="166"/>
      <c r="O707" s="166"/>
      <c r="P707" s="166"/>
      <c r="Q707" s="166"/>
      <c r="R707" s="166"/>
      <c r="S707" s="166"/>
      <c r="T707" s="166"/>
      <c r="U707" s="166"/>
    </row>
    <row r="708" ht="13.65" customHeight="1">
      <c r="A708" s="166"/>
      <c r="B708" s="166"/>
      <c r="C708" s="166"/>
      <c r="D708" s="166"/>
      <c r="E708" s="166"/>
      <c r="F708" s="166"/>
      <c r="G708" s="166"/>
      <c r="H708" s="166"/>
      <c r="I708" s="166"/>
      <c r="J708" s="166"/>
      <c r="K708" s="166"/>
      <c r="L708" s="166"/>
      <c r="M708" s="166"/>
      <c r="N708" s="166"/>
      <c r="O708" s="166"/>
      <c r="P708" s="166"/>
      <c r="Q708" s="166"/>
      <c r="R708" s="166"/>
      <c r="S708" s="166"/>
      <c r="T708" s="166"/>
      <c r="U708" s="166"/>
    </row>
    <row r="709" ht="13.65" customHeight="1">
      <c r="A709" s="166"/>
      <c r="B709" s="166"/>
      <c r="C709" s="166"/>
      <c r="D709" s="166"/>
      <c r="E709" s="166"/>
      <c r="F709" s="166"/>
      <c r="G709" s="166"/>
      <c r="H709" s="166"/>
      <c r="I709" s="166"/>
      <c r="J709" s="166"/>
      <c r="K709" s="166"/>
      <c r="L709" s="166"/>
      <c r="M709" s="166"/>
      <c r="N709" s="166"/>
      <c r="O709" s="166"/>
      <c r="P709" s="166"/>
      <c r="Q709" s="166"/>
      <c r="R709" s="166"/>
      <c r="S709" s="166"/>
      <c r="T709" s="166"/>
      <c r="U709" s="166"/>
    </row>
    <row r="710" ht="13.65" customHeight="1">
      <c r="A710" s="166"/>
      <c r="B710" s="166"/>
      <c r="C710" s="166"/>
      <c r="D710" s="166"/>
      <c r="E710" s="166"/>
      <c r="F710" s="166"/>
      <c r="G710" s="166"/>
      <c r="H710" s="166"/>
      <c r="I710" s="166"/>
      <c r="J710" s="166"/>
      <c r="K710" s="166"/>
      <c r="L710" s="166"/>
      <c r="M710" s="166"/>
      <c r="N710" s="166"/>
      <c r="O710" s="166"/>
      <c r="P710" s="166"/>
      <c r="Q710" s="166"/>
      <c r="R710" s="166"/>
      <c r="S710" s="166"/>
      <c r="T710" s="166"/>
      <c r="U710" s="166"/>
    </row>
    <row r="711" ht="13.65" customHeight="1">
      <c r="A711" s="166"/>
      <c r="B711" s="166"/>
      <c r="C711" s="166"/>
      <c r="D711" s="166"/>
      <c r="E711" s="166"/>
      <c r="F711" s="166"/>
      <c r="G711" s="166"/>
      <c r="H711" s="166"/>
      <c r="I711" s="166"/>
      <c r="J711" s="166"/>
      <c r="K711" s="166"/>
      <c r="L711" s="166"/>
      <c r="M711" s="166"/>
      <c r="N711" s="166"/>
      <c r="O711" s="166"/>
      <c r="P711" s="166"/>
      <c r="Q711" s="166"/>
      <c r="R711" s="166"/>
      <c r="S711" s="166"/>
      <c r="T711" s="166"/>
      <c r="U711" s="166"/>
    </row>
    <row r="712" ht="13.65" customHeight="1">
      <c r="A712" s="166"/>
      <c r="B712" s="166"/>
      <c r="C712" s="166"/>
      <c r="D712" s="166"/>
      <c r="E712" s="166"/>
      <c r="F712" s="166"/>
      <c r="G712" s="166"/>
      <c r="H712" s="166"/>
      <c r="I712" s="166"/>
      <c r="J712" s="166"/>
      <c r="K712" s="166"/>
      <c r="L712" s="166"/>
      <c r="M712" s="166"/>
      <c r="N712" s="166"/>
      <c r="O712" s="166"/>
      <c r="P712" s="166"/>
      <c r="Q712" s="166"/>
      <c r="R712" s="166"/>
      <c r="S712" s="166"/>
      <c r="T712" s="166"/>
      <c r="U712" s="166"/>
    </row>
    <row r="713" ht="13.65" customHeight="1">
      <c r="A713" s="166"/>
      <c r="B713" s="166"/>
      <c r="C713" s="166"/>
      <c r="D713" s="166"/>
      <c r="E713" s="166"/>
      <c r="F713" s="166"/>
      <c r="G713" s="166"/>
      <c r="H713" s="166"/>
      <c r="I713" s="166"/>
      <c r="J713" s="166"/>
      <c r="K713" s="166"/>
      <c r="L713" s="166"/>
      <c r="M713" s="166"/>
      <c r="N713" s="166"/>
      <c r="O713" s="166"/>
      <c r="P713" s="166"/>
      <c r="Q713" s="166"/>
      <c r="R713" s="166"/>
      <c r="S713" s="166"/>
      <c r="T713" s="166"/>
      <c r="U713" s="166"/>
    </row>
    <row r="714" ht="13.65" customHeight="1">
      <c r="A714" s="166"/>
      <c r="B714" s="166"/>
      <c r="C714" s="166"/>
      <c r="D714" s="166"/>
      <c r="E714" s="166"/>
      <c r="F714" s="166"/>
      <c r="G714" s="166"/>
      <c r="H714" s="166"/>
      <c r="I714" s="166"/>
      <c r="J714" s="166"/>
      <c r="K714" s="166"/>
      <c r="L714" s="166"/>
      <c r="M714" s="166"/>
      <c r="N714" s="166"/>
      <c r="O714" s="166"/>
      <c r="P714" s="166"/>
      <c r="Q714" s="166"/>
      <c r="R714" s="166"/>
      <c r="S714" s="166"/>
      <c r="T714" s="166"/>
      <c r="U714" s="166"/>
    </row>
    <row r="715" ht="13.65" customHeight="1">
      <c r="A715" s="166"/>
      <c r="B715" s="166"/>
      <c r="C715" s="166"/>
      <c r="D715" s="166"/>
      <c r="E715" s="166"/>
      <c r="F715" s="166"/>
      <c r="G715" s="166"/>
      <c r="H715" s="166"/>
      <c r="I715" s="166"/>
      <c r="J715" s="166"/>
      <c r="K715" s="166"/>
      <c r="L715" s="166"/>
      <c r="M715" s="166"/>
      <c r="N715" s="166"/>
      <c r="O715" s="166"/>
      <c r="P715" s="166"/>
      <c r="Q715" s="166"/>
      <c r="R715" s="166"/>
      <c r="S715" s="166"/>
      <c r="T715" s="166"/>
      <c r="U715" s="166"/>
    </row>
    <row r="716" ht="13.65" customHeight="1">
      <c r="A716" s="166"/>
      <c r="B716" s="166"/>
      <c r="C716" s="166"/>
      <c r="D716" s="166"/>
      <c r="E716" s="166"/>
      <c r="F716" s="166"/>
      <c r="G716" s="166"/>
      <c r="H716" s="166"/>
      <c r="I716" s="166"/>
      <c r="J716" s="166"/>
      <c r="K716" s="166"/>
      <c r="L716" s="166"/>
      <c r="M716" s="166"/>
      <c r="N716" s="166"/>
      <c r="O716" s="166"/>
      <c r="P716" s="166"/>
      <c r="Q716" s="166"/>
      <c r="R716" s="166"/>
      <c r="S716" s="166"/>
      <c r="T716" s="166"/>
      <c r="U716" s="166"/>
    </row>
    <row r="717" ht="13.65" customHeight="1">
      <c r="A717" s="166"/>
      <c r="B717" s="166"/>
      <c r="C717" s="166"/>
      <c r="D717" s="166"/>
      <c r="E717" s="166"/>
      <c r="F717" s="166"/>
      <c r="G717" s="166"/>
      <c r="H717" s="166"/>
      <c r="I717" s="166"/>
      <c r="J717" s="166"/>
      <c r="K717" s="166"/>
      <c r="L717" s="166"/>
      <c r="M717" s="166"/>
      <c r="N717" s="166"/>
      <c r="O717" s="166"/>
      <c r="P717" s="166"/>
      <c r="Q717" s="166"/>
      <c r="R717" s="166"/>
      <c r="S717" s="166"/>
      <c r="T717" s="166"/>
      <c r="U717" s="166"/>
    </row>
    <row r="718" ht="13.65" customHeight="1">
      <c r="A718" s="166"/>
      <c r="B718" s="166"/>
      <c r="C718" s="166"/>
      <c r="D718" s="166"/>
      <c r="E718" s="166"/>
      <c r="F718" s="166"/>
      <c r="G718" s="166"/>
      <c r="H718" s="166"/>
      <c r="I718" s="166"/>
      <c r="J718" s="166"/>
      <c r="K718" s="166"/>
      <c r="L718" s="166"/>
      <c r="M718" s="166"/>
      <c r="N718" s="166"/>
      <c r="O718" s="166"/>
      <c r="P718" s="166"/>
      <c r="Q718" s="166"/>
      <c r="R718" s="166"/>
      <c r="S718" s="166"/>
      <c r="T718" s="166"/>
      <c r="U718" s="166"/>
    </row>
    <row r="719" ht="13.65" customHeight="1">
      <c r="A719" s="166"/>
      <c r="B719" s="166"/>
      <c r="C719" s="166"/>
      <c r="D719" s="166"/>
      <c r="E719" s="166"/>
      <c r="F719" s="166"/>
      <c r="G719" s="166"/>
      <c r="H719" s="166"/>
      <c r="I719" s="166"/>
      <c r="J719" s="166"/>
      <c r="K719" s="166"/>
      <c r="L719" s="166"/>
      <c r="M719" s="166"/>
      <c r="N719" s="166"/>
      <c r="O719" s="166"/>
      <c r="P719" s="166"/>
      <c r="Q719" s="166"/>
      <c r="R719" s="166"/>
      <c r="S719" s="166"/>
      <c r="T719" s="166"/>
      <c r="U719" s="166"/>
    </row>
  </sheetData>
  <mergeCells count="14">
    <mergeCell ref="F1:M1"/>
    <mergeCell ref="R1:U1"/>
    <mergeCell ref="F2:M2"/>
    <mergeCell ref="F3:M3"/>
    <mergeCell ref="F4:M4"/>
    <mergeCell ref="N4:U4"/>
    <mergeCell ref="R5:T5"/>
    <mergeCell ref="U5:U6"/>
    <mergeCell ref="F5:F6"/>
    <mergeCell ref="G5:I5"/>
    <mergeCell ref="J5:L5"/>
    <mergeCell ref="M5:M6"/>
    <mergeCell ref="N5:N6"/>
    <mergeCell ref="O5:Q5"/>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